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455" activeTab="1"/>
  </bookViews>
  <sheets>
    <sheet name="Tabelle4" sheetId="1" r:id="rId1"/>
    <sheet name="Tabelle1" sheetId="2" r:id="rId2"/>
    <sheet name="Tabelle2" sheetId="3" r:id="rId3"/>
    <sheet name="Tabelle3" sheetId="4" r:id="rId4"/>
  </sheets>
  <definedNames>
    <definedName name="_xlnm.Print_Area" localSheetId="1">'Tabelle1'!$L$1:$P$137</definedName>
  </definedNames>
  <calcPr fullCalcOnLoad="1"/>
</workbook>
</file>

<file path=xl/comments2.xml><?xml version="1.0" encoding="utf-8"?>
<comments xmlns="http://schemas.openxmlformats.org/spreadsheetml/2006/main">
  <authors>
    <author>Martin Heiniger</author>
    <author>Martin Heiniger / Papst AG</author>
  </authors>
  <commentList>
    <comment ref="E16" authorId="0">
      <text>
        <r>
          <rPr>
            <b/>
            <sz val="8"/>
            <rFont val="Tahoma"/>
            <family val="0"/>
          </rPr>
          <t xml:space="preserve">Cyflamid, Pican, Cydely 0.5 lt 
als Zusatz zu Kontaktfungizid
Max 2 Behandlungen </t>
        </r>
      </text>
    </comment>
    <comment ref="E12" authorId="0">
      <text>
        <r>
          <rPr>
            <b/>
            <sz val="8"/>
            <rFont val="Tahoma"/>
            <family val="0"/>
          </rPr>
          <t>Flüssiger Kupfer:
Cuprum Flow 360g Funguran Flow 300g
Cuprofix Fluid 380 g
Cuproxat 190 g
Flowbrix 380 g
Granulat:
Airone 28 %
Curenox 50 %
Kocide 2000 30 %
Kocide Opti 30 %
Pulver:
Vitigran 35 %
Oxykupfer 35 %
max. 1.5 kg Reinkupfer
diverese Kupferprodukte erhältlich</t>
        </r>
      </text>
    </comment>
    <comment ref="E17" authorId="0">
      <text>
        <r>
          <rPr>
            <b/>
            <sz val="8"/>
            <rFont val="Tahoma"/>
            <family val="0"/>
          </rPr>
          <t>Faban/Espiro Plus, Venturex 1.2 lt (Delan bereits inkl.)
Achtung nach Frostnächten!
Espiro 1.2 lt
Chorus 0.8 kg
Frupica 0.32 lt
Papyrus 1.2 lt
Pyrus 400 SC 1.2 lt
Kontaktmittel dazumischen!
Max. 3 Behandlungen Aniliniopyr. pro Jahr</t>
        </r>
      </text>
    </comment>
    <comment ref="E20" authorId="0">
      <text>
        <r>
          <rPr>
            <b/>
            <sz val="8"/>
            <rFont val="Tahoma"/>
            <family val="0"/>
          </rPr>
          <t xml:space="preserve">Slick, Sico, Bogard, Lumino, Difcor 0.24 lt
Kontaktmittel zusetzen!
Max. 4 SSH Behandlungen pro Jahr!
</t>
        </r>
      </text>
    </comment>
    <comment ref="E21" authorId="0">
      <text>
        <r>
          <rPr>
            <b/>
            <sz val="8"/>
            <rFont val="Tahoma"/>
            <family val="0"/>
          </rPr>
          <t>Captan 2.4 kg
Als Zusatz 1.6 kg
***Wird zur 1. Behandlung Captan dazugezählt.</t>
        </r>
      </text>
    </comment>
    <comment ref="E22" authorId="0">
      <text>
        <r>
          <rPr>
            <b/>
            <sz val="8"/>
            <rFont val="Tahoma"/>
            <family val="0"/>
          </rPr>
          <t>Als Zusatz zu 
Stobilurinen, Aniliopyrimidine
1.6 kg
***Wird zur 1. Behandlung Captan dazugezählt.</t>
        </r>
      </text>
    </comment>
    <comment ref="E23" authorId="0">
      <text>
        <r>
          <rPr>
            <b/>
            <sz val="8"/>
            <rFont val="Tahoma"/>
            <family val="0"/>
          </rPr>
          <t>Blütenbehandlungen
Phaltan, Folpet 2 kg
Nur Schorf
1.6 - 2 kg</t>
        </r>
      </text>
    </comment>
    <comment ref="E24" authorId="0">
      <text>
        <r>
          <rPr>
            <b/>
            <sz val="8"/>
            <rFont val="Tahoma"/>
            <family val="0"/>
          </rPr>
          <t xml:space="preserve">Faban/Espiro Plus, Venturex 1.2 lt inkl. Delan, 
Nicht nach Frostnächten und sehr kaltem Wetter!
Espiro 1.2 lt
Chorus 0.8 kg
Frupica 0.32 lt
Papyrus 1.2 lt
Pyrus 400 SC 1.2 lt
Kontaktmittel dazumischen!
</t>
        </r>
      </text>
    </comment>
    <comment ref="E26" authorId="0">
      <text>
        <r>
          <rPr>
            <b/>
            <sz val="8"/>
            <rFont val="Tahoma"/>
            <family val="0"/>
          </rPr>
          <t>Slick, Sico, Bogard, Lumino, Difcor 0.24 lt
***Wird zur 1. SSH Behandlung dazugezählt. Gleiches Produkt auswählen</t>
        </r>
      </text>
    </comment>
    <comment ref="E28" authorId="0">
      <text>
        <r>
          <rPr>
            <b/>
            <sz val="8"/>
            <rFont val="Tahoma"/>
            <family val="0"/>
          </rPr>
          <t>Delan 0.8 kg
Dithianon WG
Legan
Atollan
als Zusatz 0.5 kg
***Wird zur 1. Behandlung Delan dazugezählt.</t>
        </r>
      </text>
    </comment>
    <comment ref="E29" authorId="0">
      <text>
        <r>
          <rPr>
            <b/>
            <sz val="8"/>
            <rFont val="Tahoma"/>
            <family val="0"/>
          </rPr>
          <t>Captan
2.4 kg
***Wird zur 1. Behandlung Captan dazugezählt.
Max. 10 Behandlungen</t>
        </r>
      </text>
    </comment>
    <comment ref="E30" authorId="0">
      <text>
        <r>
          <rPr>
            <b/>
            <sz val="8"/>
            <rFont val="Tahoma"/>
            <family val="0"/>
          </rPr>
          <t>Elosal, Schwefel div.
4-5 kg
Achtung bei hohen Temperaturen!
***Wird zur 1. Behandlung Schwefel dazugezählt.</t>
        </r>
      </text>
    </comment>
    <comment ref="E31" authorId="0">
      <text>
        <r>
          <rPr>
            <b/>
            <sz val="8"/>
            <rFont val="Tahoma"/>
            <family val="0"/>
          </rPr>
          <t>Sercadis, Rondo Sky,Tofa 0.21 lt (SDHI)
nur Vorbeugend einsetzen
Moon Privilege 0.16 lt
( SDHI max. 3 Behandlungen)
Nimrod 0.8 lt
Cyflamid, Pican 0.5 lt (max. 2 Behandlungen)
SSH:
Topas Vino + Slick (max 4 Beh.)
Kontaktfungizid zusetzen!</t>
        </r>
      </text>
    </comment>
    <comment ref="E32" authorId="0">
      <text>
        <r>
          <rPr>
            <b/>
            <sz val="8"/>
            <rFont val="Tahoma"/>
            <family val="0"/>
          </rPr>
          <t>Stroby, Corsil 0.2 kg
Kontaktmittel dazumischen!
(Strobilurin max. 4 Behandlungen)</t>
        </r>
      </text>
    </comment>
    <comment ref="E34" authorId="0">
      <text>
        <r>
          <rPr>
            <b/>
            <sz val="8"/>
            <rFont val="Tahoma"/>
            <family val="0"/>
          </rPr>
          <t xml:space="preserve">Moon Privilege 0.32lt(SDHI, 14 Tage WF)
Saphire 0.4 kg (8 Tage WF)
Blossom Protect 1.5 kg (Teilwirkung, 3 Tage WF)
Teilweise Zusatz Kontaktfungizid
Achtung Wartefrist.
(SDHI max. 3 Behandlungen,inkl. Sercadis und Moon P)
</t>
        </r>
      </text>
    </comment>
    <comment ref="E35" authorId="0">
      <text>
        <r>
          <rPr>
            <b/>
            <sz val="8"/>
            <rFont val="Tahoma"/>
            <family val="0"/>
          </rPr>
          <t>Captan 2.4 kg
Achtung Spritzflecken!
***Wird zur 1. Behandlung Captan dazugezählt.</t>
        </r>
      </text>
    </comment>
    <comment ref="E41" authorId="0">
      <text>
        <r>
          <rPr>
            <b/>
            <sz val="8"/>
            <rFont val="Tahoma"/>
            <family val="0"/>
          </rPr>
          <t xml:space="preserve">Weissöl 16-56 lt
(Zofal D, Weissöl, Sprayöl)
je nach Stadium
Menge anpassen!
Warme Witterung, gute Applikation sehr wichtig!
</t>
        </r>
      </text>
    </comment>
    <comment ref="E42" authorId="0">
      <text>
        <r>
          <rPr>
            <b/>
            <sz val="8"/>
            <rFont val="Tahoma"/>
            <family val="0"/>
          </rPr>
          <t xml:space="preserve">Audienz, Elvis 0.32 lt
Gazelle, Pistol, Oryx Pro 0.24 kg
</t>
        </r>
      </text>
    </comment>
    <comment ref="E46" authorId="0">
      <text>
        <r>
          <rPr>
            <b/>
            <sz val="8"/>
            <rFont val="Tahoma"/>
            <family val="0"/>
          </rPr>
          <t xml:space="preserve">Delfin, Dipel, Wormox, Xentari
(biologische Frassgifte auf BT Basis)
0.8 kg bei Frostspanner
bis 1.6 kg bei Schalenwickler
nur bei wüchsigem Wetter und nicht direkt vor dem Regen einsetzen
</t>
        </r>
      </text>
    </comment>
    <comment ref="E47" authorId="0">
      <text>
        <r>
          <rPr>
            <b/>
            <sz val="8"/>
            <rFont val="Tahoma"/>
            <family val="0"/>
          </rPr>
          <t xml:space="preserve">Gazelle, Pistol, Oryx Pro 0.24 kg
Quassan 3-4 lt
</t>
        </r>
      </text>
    </comment>
    <comment ref="E50" authorId="0">
      <text>
        <r>
          <rPr>
            <b/>
            <sz val="8"/>
            <rFont val="Tahoma"/>
            <family val="0"/>
          </rPr>
          <t>Nissostar, Credo 0.32 lt/ha
Entwicklungshemmer
max. 1 Behandlung pro Jahr</t>
        </r>
      </text>
    </comment>
    <comment ref="E51" authorId="0">
      <text>
        <r>
          <rPr>
            <b/>
            <sz val="8"/>
            <rFont val="Tahoma"/>
            <family val="0"/>
          </rPr>
          <t>Kiron 2.0 lt
max. 1 Behandlung pro Jahr</t>
        </r>
      </text>
    </comment>
    <comment ref="E7" authorId="0">
      <text>
        <r>
          <rPr>
            <b/>
            <sz val="12"/>
            <color indexed="10"/>
            <rFont val="Tahoma"/>
            <family val="2"/>
          </rPr>
          <t>Wichtig
alle Felder mit einer Roten Ecke haben hinterlegte Infos!
1 x anklicken und Dosierung je ha erscheint.</t>
        </r>
      </text>
    </comment>
    <comment ref="B8" authorId="0">
      <text>
        <r>
          <rPr>
            <b/>
            <sz val="8"/>
            <rFont val="Tahoma"/>
            <family val="0"/>
          </rPr>
          <t>In dieser Zeile Produktname eintragen.
Z.B Vitigran</t>
        </r>
      </text>
    </comment>
    <comment ref="C8" authorId="0">
      <text>
        <r>
          <rPr>
            <b/>
            <sz val="8"/>
            <rFont val="Tahoma"/>
            <family val="0"/>
          </rPr>
          <t>In dieser Spalte
Hersteller bestimmen
wenn offen wir durch Papst AG festgelegt</t>
        </r>
      </text>
    </comment>
    <comment ref="D8" authorId="0">
      <text>
        <r>
          <rPr>
            <b/>
            <sz val="8"/>
            <rFont val="Tahoma"/>
            <family val="0"/>
          </rPr>
          <t>In dieser Zeile
Fläche in Hektaren eingeben</t>
        </r>
      </text>
    </comment>
    <comment ref="E8" authorId="0">
      <text>
        <r>
          <rPr>
            <b/>
            <sz val="8"/>
            <rFont val="Tahoma"/>
            <family val="0"/>
          </rPr>
          <t>max. 1.5 kg Reinkupfer
diverese Kupferprodukte erhältlich</t>
        </r>
      </text>
    </comment>
    <comment ref="F8" authorId="0">
      <text>
        <r>
          <rPr>
            <b/>
            <sz val="8"/>
            <rFont val="Tahoma"/>
            <family val="0"/>
          </rPr>
          <t>In dieser Zeile
Anzahl Behandlungen eingeben, wird berechnet</t>
        </r>
      </text>
    </comment>
    <comment ref="H8" authorId="0">
      <text>
        <r>
          <rPr>
            <b/>
            <sz val="8"/>
            <rFont val="Tahoma"/>
            <family val="0"/>
          </rPr>
          <t>Lagerbestand eingeben wird der berechneten Menge abgezogen</t>
        </r>
      </text>
    </comment>
    <comment ref="E53" authorId="0">
      <text>
        <r>
          <rPr>
            <b/>
            <sz val="8"/>
            <rFont val="Tahoma"/>
            <family val="0"/>
          </rPr>
          <t xml:space="preserve">Pirimicarb  0.64 Kg
Gazelle, Pistol, Oryx Pro 0.24 kg
Teppeki 0.16 kg
(Citronenläuse)
Movento Arbo 1.5 -2.0 lt (Achtung Mischbarkeit)
Neem Azal 3 - 5 lt solo
</t>
        </r>
      </text>
    </comment>
    <comment ref="E43" authorId="0">
      <text>
        <r>
          <rPr>
            <b/>
            <sz val="8"/>
            <rFont val="Tahoma"/>
            <family val="0"/>
          </rPr>
          <t xml:space="preserve">Teppeki 0.16 kg
(sehr gute Wirkung, Achtung Bienengift)
Pirimor, 
Pirimicarb 0.64 kg
(nur bei warmen Wetter)
</t>
        </r>
      </text>
    </comment>
    <comment ref="E54" authorId="0">
      <text>
        <r>
          <rPr>
            <b/>
            <sz val="8"/>
            <rFont val="Tahoma"/>
            <family val="0"/>
          </rPr>
          <t>Zorro 0.2 kg
Obstmade
wirkt auch auf kl. Fruchtwickler
Anfang Juli inkl. Schalenwickler
Wirkt ca 15-20 Tage
Affirm, Atac, Rapid 
3.2 kg
inkl. kl. Fruchtwickler
Anfang Juli inkl. Schalenwickler
Wirkt ca 10-14!
max. 2 Behandlungen
Audienz, Elvis 0.32 lt
inkl. kl. Fruchtwickler
Anfang Juli inkl. Schalenwickler
Wirkt ca 10-14 Tage!</t>
        </r>
      </text>
    </comment>
    <comment ref="E55" authorId="0">
      <text>
        <r>
          <rPr>
            <b/>
            <sz val="8"/>
            <rFont val="Tahoma"/>
            <family val="0"/>
          </rPr>
          <t xml:space="preserve">Madex Plus 0.1 lt
evt Madex Twin (inkl. Pfirsichwickler)    
Carpovirosine 1.0 lt  
(inkl. Pfirsichwickler)
+ Lufix 2 lt (UV Schutz)
Normalerweis wird
bei wiederholtem Einsatz die Menge halbiert. </t>
        </r>
      </text>
    </comment>
    <comment ref="E56" authorId="0">
      <text>
        <r>
          <rPr>
            <b/>
            <sz val="8"/>
            <rFont val="Tahoma"/>
            <family val="0"/>
          </rPr>
          <t>nur Obstmade</t>
        </r>
      </text>
    </comment>
    <comment ref="E71" authorId="0">
      <text>
        <r>
          <rPr>
            <b/>
            <sz val="8"/>
            <rFont val="Tahoma"/>
            <family val="0"/>
          </rPr>
          <t>Hochwertige Produkte empfohlen wie
Roundup Power Max/Powerflex 
2-4 lt (je behandelte Fläche)
(ca 1/2 Aufwandmenge von altem 360 Glyfosate, Menge an Verunkrautung anpassen)
Glyfosate, Glifonex 3-6 lt
pH Absenkung wichtig!</t>
        </r>
      </text>
    </comment>
    <comment ref="E72" authorId="0">
      <text>
        <r>
          <rPr>
            <b/>
            <sz val="8"/>
            <rFont val="Tahoma"/>
            <family val="0"/>
          </rPr>
          <t>Hochwertige Produkte empfohlen
Roundup Power Max/Powerflex 2-4 lt (je behandelte Fläche)
(ca 1/2 Aufwandmenge von altem 360 Glyfosate)
Glyfosate, Glifonex 3-6 lt
pH Absenkung wichtig!
***Wird zur 1. Behandlung dazugezählt.</t>
        </r>
      </text>
    </comment>
    <comment ref="E73" authorId="0">
      <text>
        <r>
          <rPr>
            <b/>
            <sz val="8"/>
            <rFont val="Tahoma"/>
            <family val="0"/>
          </rPr>
          <t>Plüsstar 2 - 2.5 lt
Duplosan KV 2.5 - 3 lt
Exelor 2.5 lt
Asulox, Asulam 4 lt</t>
        </r>
      </text>
    </comment>
    <comment ref="E74" authorId="0">
      <text>
        <r>
          <rPr>
            <b/>
            <sz val="8"/>
            <rFont val="Tahoma"/>
            <family val="0"/>
          </rPr>
          <t>Fusilate Max, Xenturion 1.5 - 3 lt
Focus Ultra, Ruga  2 - 4 lt
Select 0.5 - 1.0 lt
Agil 1.5 - 2.5 lt
Targa Super 1.0 - 2.5 lt
(Bei 1jähriger Rispengras 1/2 Menge Select dazumischen)</t>
        </r>
      </text>
    </comment>
    <comment ref="E83" authorId="0">
      <text>
        <r>
          <rPr>
            <b/>
            <sz val="8"/>
            <rFont val="Tahoma"/>
            <family val="0"/>
          </rPr>
          <t>Ethephon, Dartilon 0.3 lt
Achtung sehr Temperatur abhängig, über 25 Grad kein Einsatz</t>
        </r>
      </text>
    </comment>
    <comment ref="E84" authorId="0">
      <text>
        <r>
          <rPr>
            <b/>
            <sz val="8"/>
            <rFont val="Tahoma"/>
            <family val="0"/>
          </rPr>
          <t xml:space="preserve">Geramid Top 1.5 - 4.5 lt
Dirigol N, Phytonic 
0.2 - 0.4 kg
</t>
        </r>
      </text>
    </comment>
    <comment ref="E87" authorId="0">
      <text>
        <r>
          <rPr>
            <b/>
            <sz val="8"/>
            <rFont val="Tahoma"/>
            <family val="0"/>
          </rPr>
          <t>Brevis, 1.2 -1.6 kg
Tech Merkblatt beachten</t>
        </r>
      </text>
    </comment>
    <comment ref="E88" authorId="0">
      <text>
        <r>
          <rPr>
            <b/>
            <sz val="8"/>
            <rFont val="Tahoma"/>
            <family val="0"/>
          </rPr>
          <t>Dirager Plus 1.0 - 1.2 lt
(auch bei Birnen bewilligt)
Rhodofix 2 - 4 kg
(nur Aepfel)
Geramid Top 2.4 -2.6 lt
Dirigol N  80 - 160 g
(nur Aepfel)</t>
        </r>
      </text>
    </comment>
    <comment ref="E91" authorId="0">
      <text>
        <r>
          <rPr>
            <b/>
            <sz val="8"/>
            <rFont val="Tahoma"/>
            <family val="0"/>
          </rPr>
          <t xml:space="preserve">Folanx 5 kg
Mehrmals zumischen
3-5 kg
</t>
        </r>
      </text>
    </comment>
    <comment ref="E98" authorId="0">
      <text>
        <r>
          <rPr>
            <b/>
            <sz val="8"/>
            <rFont val="Tahoma"/>
            <family val="0"/>
          </rPr>
          <t xml:space="preserve">Gömar Start  2 lt
Algan 2 lt
Hasorgan Profi 2 lt
Polygrün 2 lt
Algovital 2 lt
</t>
        </r>
      </text>
    </comment>
    <comment ref="E99" authorId="0">
      <text>
        <r>
          <rPr>
            <b/>
            <sz val="8"/>
            <rFont val="Tahoma"/>
            <family val="0"/>
          </rPr>
          <t xml:space="preserve">Azolon 5-8 lt
Trapper Leaf, Aminoplus, weitere
 3-8 lt (organisch)
</t>
        </r>
      </text>
    </comment>
    <comment ref="E85" authorId="0">
      <text>
        <r>
          <rPr>
            <b/>
            <sz val="8"/>
            <rFont val="Tahoma"/>
            <family val="0"/>
          </rPr>
          <t>Dirager Plus
0.35 - 1.25 lt
Rhodofix 2-3 kg</t>
        </r>
      </text>
    </comment>
    <comment ref="E89" authorId="0">
      <text>
        <r>
          <rPr>
            <b/>
            <sz val="8"/>
            <rFont val="Tahoma"/>
            <family val="0"/>
          </rPr>
          <t>Regalis Plus max 2.5 kg pro Jahr.</t>
        </r>
      </text>
    </comment>
    <comment ref="E90" authorId="0">
      <text>
        <r>
          <rPr>
            <b/>
            <sz val="8"/>
            <rFont val="Tahoma"/>
            <family val="0"/>
          </rPr>
          <t>Bion 20 - 40 g mehrmals in Mischung mit PSM.
Vacciplant 0.75 lt 
mehrmals
Früh beginnen !!!</t>
        </r>
      </text>
    </comment>
    <comment ref="E102" authorId="0">
      <text>
        <r>
          <rPr>
            <b/>
            <sz val="8"/>
            <rFont val="Tahoma"/>
            <family val="0"/>
          </rPr>
          <t>Maneltra Bor 1lt
Micro Bor 1.0 lt
Borstar 1 lt
Bor 150  1lt
Wuxal Boron 2 lt
Solubor 1 kg
Epso Bortop 5 kg
Prev B2 (Bor mit Zusatznutzen)</t>
        </r>
      </text>
    </comment>
    <comment ref="E103" authorId="0">
      <text>
        <r>
          <rPr>
            <b/>
            <sz val="8"/>
            <rFont val="Tahoma"/>
            <family val="0"/>
          </rPr>
          <t>Magnesium:
Hydromag  4 lt
Wuxal Mg  2 lt
Bittersalz Epso Top 5 kg, Bittersalz Combitop 5 kg (erst nach T Stadium)
Bittersalz Microtop 5 kg
(erst nach T Stadium)
Bittersalz Bortop  5 kg</t>
        </r>
      </text>
    </comment>
    <comment ref="E104" authorId="0">
      <text>
        <r>
          <rPr>
            <b/>
            <sz val="8"/>
            <rFont val="Tahoma"/>
            <family val="0"/>
          </rPr>
          <t>Mantrac 0.5 - 1 lt
Bittersalz Microtop,Combitop 5 kg
(Achtung alle Produkte Berostung während der Zellteilung möglich)</t>
        </r>
      </text>
    </comment>
    <comment ref="E105" authorId="0">
      <text>
        <r>
          <rPr>
            <b/>
            <sz val="8"/>
            <rFont val="Tahoma"/>
            <family val="0"/>
          </rPr>
          <t xml:space="preserve">Optifer  1-2 lt
(verträglicher Biodünger)
Ferleaf 1 lt
Ferrovit 7 1 - 2 lt
(Eisenmangel über Boden lösen, Infos bei uns)
</t>
        </r>
      </text>
    </comment>
    <comment ref="E106" authorId="0">
      <text>
        <r>
          <rPr>
            <b/>
            <sz val="8"/>
            <rFont val="Tahoma"/>
            <family val="0"/>
          </rPr>
          <t xml:space="preserve">Folanx Ca29 4-5 kg
Calshine 2.4lt
EfiCal 2.5 kg
Wuxal Ca  2 lt
</t>
        </r>
      </text>
    </comment>
    <comment ref="E107" authorId="0">
      <text>
        <r>
          <rPr>
            <b/>
            <sz val="8"/>
            <rFont val="Tahoma"/>
            <family val="0"/>
          </rPr>
          <t>Folanx Ca29  5 kg
Calshine 2.4 lt
Aminocal 8-10 lt
Calciumchlorid 
Tip, Stopit 8-10 lt
Senifos 10 lt</t>
        </r>
      </text>
    </comment>
    <comment ref="E119" authorId="0">
      <text>
        <r>
          <rPr>
            <b/>
            <sz val="8"/>
            <rFont val="Tahoma"/>
            <family val="0"/>
          </rPr>
          <t>Mg Chelat  3 - 5 lt
pro ha Obstfläche, 
2-3x wiederholen</t>
        </r>
      </text>
    </comment>
    <comment ref="E120" authorId="0">
      <text>
        <r>
          <rPr>
            <b/>
            <sz val="8"/>
            <rFont val="Tahoma"/>
            <family val="0"/>
          </rPr>
          <t>Mn Chelat  2-3 lt
pro ha Obstfläche, 
2-3x wiederholen</t>
        </r>
      </text>
    </comment>
    <comment ref="E122" authorId="0">
      <text>
        <r>
          <rPr>
            <b/>
            <sz val="8"/>
            <rFont val="Tahoma"/>
            <family val="0"/>
          </rPr>
          <t>Eisen-Chelat  3-5 lt
pro ha Obstfläche, 2-3x wiederholen)
Bei hohen pH Werten auf Eisenchelat EDDHA ausweichen.
Neu HBDE lichtstabile Chelate auch zum streuen.</t>
        </r>
      </text>
    </comment>
    <comment ref="E108" authorId="0">
      <text>
        <r>
          <rPr>
            <b/>
            <sz val="8"/>
            <rFont val="Tahoma"/>
            <family val="0"/>
          </rPr>
          <t>Braek Thru  0.1-0.2lt
Silwet 0.1 lt
Etalfix Pro 0.2 lt
Achtung bei heissen, trockenem Wetter,
Einsatz zurückhaltend</t>
        </r>
      </text>
    </comment>
    <comment ref="E109" authorId="0">
      <text>
        <r>
          <rPr>
            <b/>
            <sz val="8"/>
            <rFont val="Tahoma"/>
            <family val="0"/>
          </rPr>
          <t xml:space="preserve">Netzmittel 0.2-1.0 lt
Sticker 0.2-0.5 lt
Lufix 2 lt (UV Schutz)
Codacide 1- 2.5 lt
</t>
        </r>
      </text>
    </comment>
    <comment ref="E111" authorId="0">
      <text>
        <r>
          <rPr>
            <b/>
            <sz val="8"/>
            <rFont val="Tahoma"/>
            <family val="0"/>
          </rPr>
          <t>Schaumstopp
Antischaum LG
Antischaum S
Anti-Mousse S 
einige Spritzer</t>
        </r>
      </text>
    </comment>
    <comment ref="E114" authorId="0">
      <text>
        <r>
          <rPr>
            <b/>
            <sz val="8"/>
            <rFont val="Tahoma"/>
            <family val="0"/>
          </rPr>
          <t>Gastabletten:
Cobra Forte verfügbar
Mauskörner S
weitere Produkte für Innenanwendung wie
Talon Waxbloc, Storm etc.</t>
        </r>
      </text>
    </comment>
    <comment ref="E113" authorId="0">
      <text>
        <r>
          <rPr>
            <b/>
            <sz val="8"/>
            <rFont val="Tahoma"/>
            <family val="0"/>
          </rPr>
          <t xml:space="preserve">Citora Power
1:8 verdünnen
 </t>
        </r>
      </text>
    </comment>
    <comment ref="E115" authorId="0">
      <text>
        <r>
          <rPr>
            <b/>
            <sz val="8"/>
            <rFont val="Tahoma"/>
            <family val="0"/>
          </rPr>
          <t>Obstmade
Fruchtschalenwickler
Kleiner Fruchtwickler
Pfenningminiermotten</t>
        </r>
      </text>
    </comment>
    <comment ref="E52" authorId="0">
      <text>
        <r>
          <rPr>
            <b/>
            <sz val="8"/>
            <rFont val="Tahoma"/>
            <family val="0"/>
          </rPr>
          <t>Kanemite 1.8 lt
evt Mischung mit
Nissostar,Credo</t>
        </r>
      </text>
    </comment>
    <comment ref="E110" authorId="0">
      <text>
        <r>
          <rPr>
            <b/>
            <sz val="8"/>
            <rFont val="Tahoma"/>
            <family val="0"/>
          </rPr>
          <t>Checkpoint ca 0.5 lt
Farbe zeigt ph Wert an
X-Change  0.5 - 2.0 lt
Citronensäure nur lebensmittelqualität verwenden
0.2 - 1.0 kg</t>
        </r>
      </text>
    </comment>
    <comment ref="E18" authorId="0">
      <text>
        <r>
          <rPr>
            <b/>
            <sz val="8"/>
            <rFont val="Tahoma"/>
            <family val="0"/>
          </rPr>
          <t>Elosal, Schwefel
Vor der Blüte 
ca 4 - 8 kg
Teilwirkung gegen Rostmilben</t>
        </r>
      </text>
    </comment>
    <comment ref="E49" authorId="0">
      <text>
        <r>
          <rPr>
            <b/>
            <sz val="8"/>
            <rFont val="Tahoma"/>
            <family val="0"/>
          </rPr>
          <t xml:space="preserve">Siva 50, Natural, Oleate 20, Vista, Lotiq, Schmierseife
10-15 lt / ha mit viel Wasser gut benetzen
</t>
        </r>
      </text>
    </comment>
    <comment ref="E40" authorId="0">
      <text>
        <r>
          <rPr>
            <b/>
            <sz val="8"/>
            <rFont val="Tahoma"/>
            <family val="0"/>
          </rPr>
          <t>Suround 32 kg / ha
ca 4 kg Schwefel verbessert Haltbarkeit
Mit Kupfer mischbar
Blinker 64 kg / ha</t>
        </r>
      </text>
    </comment>
    <comment ref="E92" authorId="0">
      <text>
        <r>
          <rPr>
            <b/>
            <sz val="8"/>
            <rFont val="Tahoma"/>
            <family val="0"/>
          </rPr>
          <t>LMA 20 kg / ha
bei 10000 m3 Baumvolumen beachten,
Auflösen im IBC Container empfohlen, bedingt mischbar, gemäss techn. Infos.</t>
        </r>
      </text>
    </comment>
    <comment ref="E124" authorId="0">
      <text>
        <r>
          <rPr>
            <b/>
            <sz val="8"/>
            <rFont val="Tahoma"/>
            <family val="0"/>
          </rPr>
          <t>Im März bei Problemzonen auf den Boden streuen.
Je nach Mangel ca 100 kg/ha
Eisen, Mangan und Bor</t>
        </r>
      </text>
    </comment>
    <comment ref="E100" authorId="0">
      <text>
        <r>
          <rPr>
            <b/>
            <sz val="8"/>
            <rFont val="Tahoma"/>
            <family val="0"/>
          </rPr>
          <t xml:space="preserve">Anwendung wie
ATS
</t>
        </r>
      </text>
    </comment>
    <comment ref="E44" authorId="0">
      <text>
        <r>
          <rPr>
            <b/>
            <sz val="8"/>
            <rFont val="Tahoma"/>
            <family val="0"/>
          </rPr>
          <t xml:space="preserve">Movento Arbo 1 - 2 lt/ha
Systemische Wirkung.
Nur wüchsige Kulturen 
behandeln. Unbedingt tech. Infos beachten, bedingt mischbar, Achtung Schwefel, vor oder nach der Behandlung können Probleme machen!
</t>
        </r>
      </text>
    </comment>
    <comment ref="E14" authorId="0">
      <text>
        <r>
          <rPr>
            <b/>
            <sz val="8"/>
            <rFont val="Tahoma"/>
            <family val="0"/>
          </rPr>
          <t>Sylit 2 lt/ha
am besten solo ausbringen, nur bis zur Blüte anwenden! Max 2 Behandlungen pro Jahr</t>
        </r>
      </text>
    </comment>
    <comment ref="E75" authorId="0">
      <text>
        <r>
          <rPr>
            <b/>
            <sz val="8"/>
            <rFont val="Tahoma"/>
            <family val="0"/>
          </rPr>
          <t xml:space="preserve">Firebird Plus, Mizuki, Duvonum
1.5 -2.5 lt /ha
Spotlight 1 lt /ha
mischbar mit Glyfosate
Achtung Abdriftgefahr, keine Anwendung wenn über 25 Grad </t>
        </r>
      </text>
    </comment>
    <comment ref="E33" authorId="0">
      <text>
        <r>
          <rPr>
            <b/>
            <sz val="8"/>
            <rFont val="Tahoma"/>
            <family val="0"/>
          </rPr>
          <t xml:space="preserve">Flint, Tega 0.16 kg
Kontaktmittel dazumischen!
(Strobilurin max. 4 Behandlungen)
</t>
        </r>
      </text>
    </comment>
    <comment ref="E58" authorId="1">
      <text>
        <r>
          <rPr>
            <b/>
            <sz val="9"/>
            <rFont val="Tahoma"/>
            <family val="2"/>
          </rPr>
          <t>nur Obstmade, weniger Dispenser</t>
        </r>
      </text>
    </comment>
    <comment ref="E59" authorId="1">
      <text>
        <r>
          <rPr>
            <b/>
            <sz val="9"/>
            <rFont val="Tahoma"/>
            <family val="2"/>
          </rPr>
          <t>Apfel- und Schalenwickler
(auch bei Kirschen, da Isomate R nicht lieferbar)</t>
        </r>
      </text>
    </comment>
    <comment ref="E60" authorId="1">
      <text>
        <r>
          <rPr>
            <b/>
            <sz val="9"/>
            <rFont val="Tahoma"/>
            <family val="2"/>
          </rPr>
          <t>Obstmade und
Teilwirkung kleiner Fruchtwickler</t>
        </r>
      </text>
    </comment>
    <comment ref="E62" authorId="1">
      <text>
        <r>
          <rPr>
            <b/>
            <sz val="9"/>
            <rFont val="Tahoma"/>
            <family val="2"/>
          </rPr>
          <t>Pflaumenwickler, Kleiner Fruchtwickler
Pfirsichwickler
500 Stk/ha</t>
        </r>
      </text>
    </comment>
    <comment ref="E64" authorId="1">
      <text>
        <r>
          <rPr>
            <b/>
            <sz val="9"/>
            <rFont val="Tahoma"/>
            <family val="2"/>
          </rPr>
          <t>Apfelglasflügler</t>
        </r>
      </text>
    </comment>
    <comment ref="E27" authorId="0">
      <text>
        <r>
          <rPr>
            <b/>
            <sz val="8"/>
            <rFont val="Tahoma"/>
            <family val="0"/>
          </rPr>
          <t xml:space="preserve">Sercadis, Rondo Sky,Tofa  0.21 lt
nur Vorbeugend
(SDHI max 3 Beh.)
+ Kontaktmittel
SDHI max 3 Behandlungen aus der SDHI Gruppe
</t>
        </r>
      </text>
    </comment>
    <comment ref="E13" authorId="0">
      <text>
        <r>
          <rPr>
            <b/>
            <sz val="8"/>
            <rFont val="Tahoma"/>
            <family val="0"/>
          </rPr>
          <t>Delan 0.8 kg,
weitere Produkte
Dithianon WG
Legan
Atollan
als Zusatz 0.5 kg
max 3.4 kg Dithianon Wirkstoff pro Jahr</t>
        </r>
      </text>
    </comment>
    <comment ref="E57" authorId="1">
      <text>
        <r>
          <rPr>
            <b/>
            <sz val="9"/>
            <rFont val="Tahoma"/>
            <family val="2"/>
          </rPr>
          <t>nur Obstmade, weniger Dispenser</t>
        </r>
      </text>
    </comment>
    <comment ref="E66" authorId="0">
      <text>
        <r>
          <rPr>
            <b/>
            <sz val="9"/>
            <rFont val="Segoe UI"/>
            <family val="0"/>
          </rPr>
          <t>2 - 3 Puffer ha
Beratung Stähler anfordern</t>
        </r>
      </text>
    </comment>
    <comment ref="E65" authorId="0">
      <text>
        <r>
          <rPr>
            <b/>
            <sz val="9"/>
            <rFont val="Segoe UI"/>
            <family val="0"/>
          </rPr>
          <t>2 - 3 Puffer ha
Beratung Andermatt anfordern</t>
        </r>
      </text>
    </comment>
    <comment ref="E76" authorId="0">
      <text>
        <r>
          <rPr>
            <b/>
            <sz val="8"/>
            <rFont val="Tahoma"/>
            <family val="0"/>
          </rPr>
          <t>Siplant 18 lt
(auf junge Gräser und Unkräuter, Merkblatt beachten)
Natrel 16 lt
(Tech Merkblatt beachten, inkl. Stockausschlägen, nur kleine Unkräuter, Gräser)
Rasan Bio
(Tech Merkblatt beachten, hohe Aufwandmenge)
Aceto Fix (Essigsäure)
unverdünnt anwenden</t>
        </r>
      </text>
    </comment>
    <comment ref="E86" authorId="0">
      <text>
        <r>
          <rPr>
            <b/>
            <sz val="8"/>
            <rFont val="Tahoma"/>
            <family val="0"/>
          </rPr>
          <t>Maxcel  3.75 - 7.5 lt
wichtig warmes Wetter auch in den folgenden Tagen.</t>
        </r>
      </text>
    </comment>
    <comment ref="E112" authorId="0">
      <text>
        <r>
          <rPr>
            <b/>
            <sz val="8"/>
            <rFont val="Tahoma"/>
            <family val="0"/>
          </rPr>
          <t xml:space="preserve">Agroclean  
0.1 kg/100lt
All Clear Extra, Vapi Clean
0.5 lt/100lt
Power Clean 
</t>
        </r>
      </text>
    </comment>
    <comment ref="E101" authorId="0">
      <text>
        <r>
          <rPr>
            <b/>
            <sz val="8"/>
            <rFont val="Tahoma"/>
            <family val="0"/>
          </rPr>
          <t>Microplant 1 lt
Wuxal Mg, Mn, Ca 3-5 lt</t>
        </r>
      </text>
    </comment>
    <comment ref="E93" authorId="0">
      <text>
        <r>
          <rPr>
            <b/>
            <sz val="8"/>
            <rFont val="Tahoma"/>
            <family val="0"/>
          </rPr>
          <t xml:space="preserve">Blossom Protec 1.5 kg
Hefe im Kühlschrank lagern.
Bei Feuerbrand ph Puffer Komponete A zusetzen.
Wichtig Produkt vorbestellen, Verfügbarkeit beschränkt
</t>
        </r>
      </text>
    </comment>
    <comment ref="E15" authorId="0">
      <text>
        <r>
          <rPr>
            <b/>
            <sz val="8"/>
            <rFont val="Tahoma"/>
            <family val="0"/>
          </rPr>
          <t>Captan 2.4 kg 
als Zusatz zu anderen Fungziden 1.6 kg
Max 10 Behandlungen pro Jahr mit Captan und Captanhaltigen Produkten</t>
        </r>
      </text>
    </comment>
    <comment ref="E48" authorId="0">
      <text>
        <r>
          <rPr>
            <b/>
            <sz val="8"/>
            <rFont val="Tahoma"/>
            <family val="0"/>
          </rPr>
          <t xml:space="preserve">Vertimec 1.2 lt
Movento Arbo 2.0 lt
Zorro 0.3 kg 
Siva, Oleate, Schmierseife
5 - 20 lt
Armicarb, Atilla max. 5 kg
</t>
        </r>
      </text>
    </comment>
    <comment ref="E125" authorId="0">
      <text>
        <r>
          <rPr>
            <b/>
            <sz val="8"/>
            <rFont val="Tahoma"/>
            <family val="2"/>
          </rPr>
          <t>Zur pH Absenkung im Boden mind. 500 kg/ha 
Problemzonen einstreu</t>
        </r>
        <r>
          <rPr>
            <sz val="10"/>
            <rFont val="Cambria"/>
            <family val="1"/>
          </rPr>
          <t>en</t>
        </r>
        <r>
          <rPr>
            <sz val="10"/>
            <rFont val="Segoe UI"/>
            <family val="0"/>
          </rPr>
          <t xml:space="preserve">
</t>
        </r>
      </text>
    </comment>
    <comment ref="E121" authorId="0">
      <text>
        <r>
          <rPr>
            <b/>
            <sz val="8"/>
            <rFont val="Tahoma"/>
            <family val="0"/>
          </rPr>
          <t>Eisen-Chelat  3-5 lt
pro ha Obstfläche, 2-3x wiederholen)
Bei hohen pH Werten auf Eisenchelat EDDHA ausweichen</t>
        </r>
      </text>
    </comment>
    <comment ref="E63" authorId="1">
      <text>
        <r>
          <rPr>
            <b/>
            <sz val="9"/>
            <rFont val="Tahoma"/>
            <family val="2"/>
          </rPr>
          <t>Blausieb</t>
        </r>
      </text>
    </comment>
    <comment ref="E61" authorId="1">
      <text>
        <r>
          <rPr>
            <b/>
            <sz val="9"/>
            <rFont val="Tahoma"/>
            <family val="2"/>
          </rPr>
          <t>Obstmade,
Schalenwickler
Teilwirkung Kleiner Fruchtwickler</t>
        </r>
      </text>
    </comment>
    <comment ref="E123" authorId="0">
      <text>
        <r>
          <rPr>
            <b/>
            <sz val="8"/>
            <rFont val="Tahoma"/>
            <family val="0"/>
          </rPr>
          <t>Im März bei Problemzonen auf den Boden streuen.
Je nach Mangel ca 50 kg/ha</t>
        </r>
      </text>
    </comment>
    <comment ref="E45" authorId="0">
      <text>
        <r>
          <rPr>
            <b/>
            <sz val="8"/>
            <rFont val="Tahoma"/>
            <family val="0"/>
          </rPr>
          <t xml:space="preserve">Audienz 0.32
Affirm, Atac, Rapid 3.2 kg
Capex 0.1 lt
</t>
        </r>
      </text>
    </comment>
  </commentList>
</comments>
</file>

<file path=xl/sharedStrings.xml><?xml version="1.0" encoding="utf-8"?>
<sst xmlns="http://schemas.openxmlformats.org/spreadsheetml/2006/main" count="366" uniqueCount="217">
  <si>
    <t>Austrieb</t>
  </si>
  <si>
    <t>Bemerkungen</t>
  </si>
  <si>
    <t>Lager-
bestand eintragen</t>
  </si>
  <si>
    <t>Hersteller
Firma bestimmen</t>
  </si>
  <si>
    <t>mit Mineralöl mischbar</t>
  </si>
  <si>
    <t>höher Schwefelmengen sind möglich</t>
  </si>
  <si>
    <t>Wickler, Läuse</t>
  </si>
  <si>
    <t>Kontaktmittel vorbeugend einsetzen</t>
  </si>
  <si>
    <t>Blüte</t>
  </si>
  <si>
    <t>bei warmem Wetter</t>
  </si>
  <si>
    <t>Mg-Chelat</t>
  </si>
  <si>
    <t>Mn-Chelat</t>
  </si>
  <si>
    <t>Eisen-Chelat</t>
  </si>
  <si>
    <t>Schädlinge</t>
  </si>
  <si>
    <t>Herbizid</t>
  </si>
  <si>
    <t>Fungizide</t>
  </si>
  <si>
    <t>Abgehende Blüte bis Ernte</t>
  </si>
  <si>
    <t>max. 4 Behandlungen</t>
  </si>
  <si>
    <t>Austrieb bis Blüte</t>
  </si>
  <si>
    <t>Bor</t>
  </si>
  <si>
    <t>als Zusatz zu SSH, Strobilurinen, Aniliopyrimidinen</t>
  </si>
  <si>
    <t>nicht bei warmem Wetter sinnvoll,
Kontaktmittel zusetzen</t>
  </si>
  <si>
    <t>Kontaktmittel zusetzen</t>
  </si>
  <si>
    <t>Bei heissem Wetter vorsichtig</t>
  </si>
  <si>
    <t>Fläche in ha eintragen</t>
  </si>
  <si>
    <t>Konzentration
je ha in L/kg eintragen</t>
  </si>
  <si>
    <t>Anzahl Anwendungen eintragen</t>
  </si>
  <si>
    <t>Nicht vergessen, Teilwirkungen beachten</t>
  </si>
  <si>
    <t>Läuse</t>
  </si>
  <si>
    <t>Blütenstecher</t>
  </si>
  <si>
    <t>Vorjahresbefall, überwachen</t>
  </si>
  <si>
    <t>mit Folanx mischbar, Kein Netzmittel zusetzen</t>
  </si>
  <si>
    <t>abgehende Blüte</t>
  </si>
  <si>
    <t>Spinnmilben Eier
+Larven</t>
  </si>
  <si>
    <t>Spinnmilben Larven,
Nymphen, Adulte</t>
  </si>
  <si>
    <t>Spinnmilben, Larven,
Nymphen, Adulte</t>
  </si>
  <si>
    <t>Errechneter Bedarf
automatisch berechnet</t>
  </si>
  <si>
    <t>Name</t>
  </si>
  <si>
    <t>Vorname</t>
  </si>
  <si>
    <t>Produktname</t>
  </si>
  <si>
    <t>Hersteller</t>
  </si>
  <si>
    <t>Strasse</t>
  </si>
  <si>
    <t>PLZ</t>
  </si>
  <si>
    <t>Ort</t>
  </si>
  <si>
    <t>Emailadresse</t>
  </si>
  <si>
    <t>Beispiel</t>
  </si>
  <si>
    <t>Omya</t>
  </si>
  <si>
    <t>Bestellvorschlag
Lagerbestand wird abgezogen</t>
  </si>
  <si>
    <t>Schalenwickler</t>
  </si>
  <si>
    <t>Verwirrungstechnik</t>
  </si>
  <si>
    <t>Wuchsstoffe</t>
  </si>
  <si>
    <t>Gräserherbide</t>
  </si>
  <si>
    <t>Achtung Fläche auf die behandelte Fläche reduzieren! Kein Herbizid während der Blüte</t>
  </si>
  <si>
    <t>Herbizid früh</t>
  </si>
  <si>
    <t xml:space="preserve">2.Herbizid </t>
  </si>
  <si>
    <t>Ethephon</t>
  </si>
  <si>
    <t>kein Einsatz über 25 Grad, sehr Temperatur abhängig</t>
  </si>
  <si>
    <t>NAAm</t>
  </si>
  <si>
    <t>NAA</t>
  </si>
  <si>
    <t>Vorerntefruchtfall</t>
  </si>
  <si>
    <t>bis 10 Tage vor der Ernte</t>
  </si>
  <si>
    <t>Wachstumsregulatoren, Feuerbrand, Pflanzenstärkung</t>
  </si>
  <si>
    <t>Benzylandenin</t>
  </si>
  <si>
    <t>Maxcel</t>
  </si>
  <si>
    <t>Mischung mit NAA möglich</t>
  </si>
  <si>
    <t>Wuchsbremse</t>
  </si>
  <si>
    <t>Pflanzenstärkung</t>
  </si>
  <si>
    <t>Bion</t>
  </si>
  <si>
    <t>sehr gut mischbar und verträglich</t>
  </si>
  <si>
    <t>Blattdünger, Diverses</t>
  </si>
  <si>
    <t>Algenprodukte</t>
  </si>
  <si>
    <t>gut verträgliche Stärkung der Pflanzen</t>
  </si>
  <si>
    <t>Stickstoff</t>
  </si>
  <si>
    <t>Bor ist während der Blüte wichtig</t>
  </si>
  <si>
    <t>Achtung Berostung während der Zellteilung
Bodenchelate vorziehen</t>
  </si>
  <si>
    <t>Vorblütenbehandlungen oder Bodenchelate vorziehen
Achtung Berostung während der Zellteilung,</t>
  </si>
  <si>
    <t>Calcium-Produkte
Nachblüte</t>
  </si>
  <si>
    <t>Calcium-Produkte
Vorernte</t>
  </si>
  <si>
    <t>Folanx ist sehr gut mischbar auch bei warmem Wetter</t>
  </si>
  <si>
    <t>Folanx ist sehr gut mischbar auch bei warmem Wetter, nicht alle Produkte sind mischbar</t>
  </si>
  <si>
    <t>Bodenchelate  mit den Herbizidbehandlungen auszubringen</t>
  </si>
  <si>
    <t>Netzmittel Normal</t>
  </si>
  <si>
    <t>Netzmittel 
Superspreiter</t>
  </si>
  <si>
    <t>pH-Senker</t>
  </si>
  <si>
    <t>Mausgift</t>
  </si>
  <si>
    <t>Zur gründlichen Reinigung der Spritzgeräte</t>
  </si>
  <si>
    <t>Optimalere Aufnahme</t>
  </si>
  <si>
    <t>Pheromonfallen</t>
  </si>
  <si>
    <t>zur Ueberwachung des Falterflugs</t>
  </si>
  <si>
    <t>Eisen Blattdünger</t>
  </si>
  <si>
    <t>Mangan Blattdünger</t>
  </si>
  <si>
    <t>Mg Blattdünger</t>
  </si>
  <si>
    <t>Auch über Bodenchelate möglich</t>
  </si>
  <si>
    <t xml:space="preserve">
Düngerchelate beimischen</t>
  </si>
  <si>
    <t>Gemeinsam mit Bodenherbizid und Chelate auf feuchten Boden ausbringen</t>
  </si>
  <si>
    <t>evt zusetzen, sowie Fahrgassenbehandlung
über 25 Grad Höchsttemperatur nicht einsetzen</t>
  </si>
  <si>
    <t>sehr gut verträglich bei Jungbäumen</t>
  </si>
  <si>
    <t>überwachen, optimale Bentzung wichtig,
Gegenfahren lohnt sich! Bei Bedarf einkaufen!</t>
  </si>
  <si>
    <t>in Komb. mit Kontaktmittel, bei kalter Witterung</t>
  </si>
  <si>
    <t>kein Stress für die Blätter</t>
  </si>
  <si>
    <t>Schaumstopper</t>
  </si>
  <si>
    <t>Schaumstopp</t>
  </si>
  <si>
    <t>Birnblattsauger</t>
  </si>
  <si>
    <t>Suround</t>
  </si>
  <si>
    <t>Wiederholen sobald der weisse Belag abgewaschen ist</t>
  </si>
  <si>
    <t>Honigtau auflösen, Wirkungsweise und Zeitpunkt der Produkte beachten sehr wichtig</t>
  </si>
  <si>
    <t>Läuse, Sägewespen
Neonicotine</t>
  </si>
  <si>
    <t>8-12 mm Fruchtgrösse</t>
  </si>
  <si>
    <r>
      <t xml:space="preserve">Gebrauchsanweisung:
</t>
    </r>
    <r>
      <rPr>
        <sz val="10"/>
        <rFont val="Arial"/>
        <family val="2"/>
      </rPr>
      <t>Die Tabelle ist in Fungizide, Schädlinge, Herbizide, Wachstumsregulatoren etc eingeteilt. Füllen Sie die Tabelle von oben nach unten aus.</t>
    </r>
    <r>
      <rPr>
        <b/>
        <sz val="10"/>
        <rFont val="Arial"/>
        <family val="2"/>
      </rPr>
      <t>Klicken Sie die farbig hinterlegten Felder 1 x an</t>
    </r>
    <r>
      <rPr>
        <sz val="10"/>
        <rFont val="Arial"/>
        <family val="2"/>
      </rPr>
      <t xml:space="preserve"> und schreiben Sie den Produktname, Hersteller, Fläche in ha, Konzentration/ha, Anzahl Anwendungen sowie Ihren Lagerbestand in die entsprechenden Felder ein, der Rest wird berechnet. </t>
    </r>
    <r>
      <rPr>
        <b/>
        <sz val="10"/>
        <rFont val="Arial"/>
        <family val="2"/>
      </rPr>
      <t xml:space="preserve">Wichtig klicken Sie das gelbe Feld 1x an und eine Auswahl der entsprechenden Produkte mit den Mengen/ha wird aufgelistet, Menge/ha eintragen. </t>
    </r>
    <r>
      <rPr>
        <sz val="10"/>
        <rFont val="Arial"/>
        <family val="2"/>
      </rPr>
      <t>Viele Zellen sind geschützt, dort braucht es keine Eingabe.
Am Schluss füllen Sie den Namen und die Adresse aus, fahren die Liste nach rechts. Auf der rechten Seite der Tabelle wird ein Zusammenzug der Produkte und ein Bestellvorschlag erstellt. Sie können die Bestellmenge frei definieren wie auch Bemerkungen anbringen, die übrigen Felden sind geschützt.
Drucken Sie die Liste aus.(</t>
    </r>
    <r>
      <rPr>
        <b/>
        <sz val="10"/>
        <rFont val="Arial"/>
        <family val="2"/>
      </rPr>
      <t>1 x</t>
    </r>
    <r>
      <rPr>
        <sz val="10"/>
        <rFont val="Arial"/>
        <family val="2"/>
      </rPr>
      <t xml:space="preserve"> Ihre Eingaben und ein </t>
    </r>
    <r>
      <rPr>
        <b/>
        <sz val="10"/>
        <rFont val="Arial"/>
        <family val="2"/>
      </rPr>
      <t>1 x</t>
    </r>
    <r>
      <rPr>
        <sz val="10"/>
        <rFont val="Arial"/>
        <family val="2"/>
      </rPr>
      <t xml:space="preserve"> ein Zusammenzug für uns wird ausgedruckt).
Für Fragen zur Bedienung der Tabelle steht Ihnen Martin Heiniger 071 430 67 71 gerne zur Verfügung.
Details zu einzelnen Produkten finden Sie unter www.papst.ch. Kein Anspruch auf Vollstädigkeit. Irrtum vorbehalten.</t>
    </r>
  </si>
  <si>
    <t>www.papst.ch</t>
  </si>
  <si>
    <t xml:space="preserve">Am Schluss
definive 
Menge eingeben
</t>
  </si>
  <si>
    <t>Schorf, Delan</t>
  </si>
  <si>
    <t>Schorf, Captan</t>
  </si>
  <si>
    <t>Mehltau, Schwefel
Rostmilben</t>
  </si>
  <si>
    <t>Schorf, Anilinopyri</t>
  </si>
  <si>
    <t>Schorf, Mehltau, SSH</t>
  </si>
  <si>
    <t>Schorf, Captanzusatz</t>
  </si>
  <si>
    <t>Schorf, Kelchf, Folpet</t>
  </si>
  <si>
    <r>
      <t>Mitteilung:</t>
    </r>
    <r>
      <rPr>
        <sz val="10"/>
        <rFont val="Arial"/>
        <family val="0"/>
      </rPr>
      <t xml:space="preserve">
</t>
    </r>
  </si>
  <si>
    <t>Schorf, Lagerkrankheiten
Captan</t>
  </si>
  <si>
    <t>bei warmer Witterung optimale Wirkung, viel Wasser 
gute Applikation sehr wichtig, 1x Gegenfahren</t>
  </si>
  <si>
    <t>Erfasst auch Schalen- und kleiner Fruchtwickler
 Termin beachten wirkt ca 2 Wochen</t>
  </si>
  <si>
    <t>Erechneter
Bedarf</t>
  </si>
  <si>
    <r>
      <t xml:space="preserve">
Bemerkungen:
</t>
    </r>
    <r>
      <rPr>
        <b/>
        <sz val="10"/>
        <rFont val="Arial"/>
        <family val="2"/>
      </rPr>
      <t xml:space="preserve">
</t>
    </r>
  </si>
  <si>
    <t xml:space="preserve">Beispiel </t>
  </si>
  <si>
    <t xml:space="preserve">Wichtig 1. Generation behandeln volle Dosis,
Folgebehandlungen mit 1/2 Dosis
Universell, wirkt ca 1 Woche, keine Rückstände, </t>
  </si>
  <si>
    <t>Obstmade Granulosevirus</t>
  </si>
  <si>
    <t>erfasst</t>
  </si>
  <si>
    <t>Stähler</t>
  </si>
  <si>
    <t xml:space="preserve"> Pflanzenschutzmittel-Bestellung an
Papst AG</t>
  </si>
  <si>
    <t xml:space="preserve">Anilinopy, Schorf, Teilw.
Kelchfäule, Monillia, </t>
  </si>
  <si>
    <t>Schorf, Mehltau, Stroby</t>
  </si>
  <si>
    <t>Weissöl (Parafinöl)</t>
  </si>
  <si>
    <t>LMA (Feuerbrand)</t>
  </si>
  <si>
    <t>LMA</t>
  </si>
  <si>
    <t xml:space="preserve">techn. Infos beachten, </t>
  </si>
  <si>
    <t>Eisen-Chelat Nutrikel zum streuen</t>
  </si>
  <si>
    <t>Stickstoff (ATS)</t>
  </si>
  <si>
    <t>Agro N fluid</t>
  </si>
  <si>
    <t>Leu + Gygax</t>
  </si>
  <si>
    <t>Läuse, Schildläuse</t>
  </si>
  <si>
    <t>Bayer</t>
  </si>
  <si>
    <t>Techn. Infos beachten</t>
  </si>
  <si>
    <t>Schorf Sylit (Dodine)</t>
  </si>
  <si>
    <t>Sylit</t>
  </si>
  <si>
    <t>Schneiter</t>
  </si>
  <si>
    <t>Stockausschläge 
Abbrennen</t>
  </si>
  <si>
    <t>Nur bei Windstille, Achtung Abdrift !
Ausbringung gemeinsam mit Glyfosatprodukte möglich</t>
  </si>
  <si>
    <t>frei, Feld B eingeben</t>
  </si>
  <si>
    <t>frei</t>
  </si>
  <si>
    <t>Schorf, Mehltau, 
Lagerkrankheiten Flint</t>
  </si>
  <si>
    <t>hier eingeben</t>
  </si>
  <si>
    <t>Diverses</t>
  </si>
  <si>
    <t>Chelate</t>
  </si>
  <si>
    <t>Blattdünger</t>
  </si>
  <si>
    <t>Regulatoren</t>
  </si>
  <si>
    <t>Druckbereich ! 4 Seiten</t>
  </si>
  <si>
    <t>Beratung Beiziehen</t>
  </si>
  <si>
    <t>Isomat CLR Max 750/ha</t>
  </si>
  <si>
    <t>Isomat C Plus 1000/ha</t>
  </si>
  <si>
    <t>Isomat CTT 500/ha</t>
  </si>
  <si>
    <t>Isomat C/OFM 1000/ha</t>
  </si>
  <si>
    <t>Isomate CLR/OFM  700/ha</t>
  </si>
  <si>
    <t>eingeben</t>
  </si>
  <si>
    <t>nur 1 Behandlung pro Jahr</t>
  </si>
  <si>
    <t xml:space="preserve">Schorf, Mehltau SDHI </t>
  </si>
  <si>
    <t>Obstmade, Kl. Fruchtw
Fermentationsprodukt</t>
  </si>
  <si>
    <t>Checkmate CM XL 400 /ha</t>
  </si>
  <si>
    <t>Checkmate Puffer</t>
  </si>
  <si>
    <t>Checkmate Puffer 1 Stück</t>
  </si>
  <si>
    <t>Regalis Plus</t>
  </si>
  <si>
    <t>pH Regulierung inklusive</t>
  </si>
  <si>
    <t>Andermatt</t>
  </si>
  <si>
    <t>Mister</t>
  </si>
  <si>
    <t>Mister Puffer 1 Stück</t>
  </si>
  <si>
    <t>Tech Merkblatt beachten</t>
  </si>
  <si>
    <t>Metramitron</t>
  </si>
  <si>
    <t>Brevis</t>
  </si>
  <si>
    <t>Leu Gygax</t>
  </si>
  <si>
    <t>Reinigunsmittel Innen</t>
  </si>
  <si>
    <t>Reinigunsmittel Aussen</t>
  </si>
  <si>
    <t>Citora Power</t>
  </si>
  <si>
    <t>Aussenreinigung alle Geräte, Auto etc</t>
  </si>
  <si>
    <t>Micoplant</t>
  </si>
  <si>
    <t>Mehrnährstoff Chelate</t>
  </si>
  <si>
    <t>Mehrnährstoff und Spurenelemente</t>
  </si>
  <si>
    <t>Herbizide biologisch</t>
  </si>
  <si>
    <t>Blossom Protec</t>
  </si>
  <si>
    <t>Movento SC</t>
  </si>
  <si>
    <t>Schorf, Mehltau,
Lagerkrankheiten</t>
  </si>
  <si>
    <t>25 (Test)</t>
  </si>
  <si>
    <t>Mehltau (anfällige Sorten)</t>
  </si>
  <si>
    <t>Systemisch, starke Wirkung</t>
  </si>
  <si>
    <t>Mehltau div Produkte</t>
  </si>
  <si>
    <t>Teppeki auch bei kühler Witterung möglich, nicht in Blüte</t>
  </si>
  <si>
    <t>Honigtau auflösen oder austrocknen</t>
  </si>
  <si>
    <t>Birnblattsauger austrocknen</t>
  </si>
  <si>
    <t>Folanx Ca29</t>
  </si>
  <si>
    <t>Schwefel gepresst</t>
  </si>
  <si>
    <t>Herbst oder Frühling vor Regen ausbringen</t>
  </si>
  <si>
    <t>Magnesium Chelat EDTA</t>
  </si>
  <si>
    <t>Mangan Chelat EDTA</t>
  </si>
  <si>
    <t>Eisenchelat EDTA</t>
  </si>
  <si>
    <t>Nutrikel Granulat</t>
  </si>
  <si>
    <t>Eisenchelat EDDHA für hohen pH</t>
  </si>
  <si>
    <t>für Böden mit pH über 7</t>
  </si>
  <si>
    <t>zum Streuen im März vor Regen</t>
  </si>
  <si>
    <t>Kupfer</t>
  </si>
  <si>
    <t>Isomate P  500/ha</t>
  </si>
  <si>
    <t>Vitigran 35  (Test)</t>
  </si>
  <si>
    <t>Isonet Z  300/ha</t>
  </si>
  <si>
    <t>Isomate Rosso  500/ha</t>
  </si>
  <si>
    <t>Spurennährstoffmix zum streuen</t>
  </si>
  <si>
    <t>Fruitspeed Spuren</t>
  </si>
  <si>
    <t xml:space="preserve">Berechnung Bestellmengen 2024 Aepfel, Birnen
</t>
  </si>
  <si>
    <t>Frostspanner, Schalenwickler</t>
  </si>
  <si>
    <t>nur bei warmen wüchsigem Wetter</t>
  </si>
</sst>
</file>

<file path=xl/styles.xml><?xml version="1.0" encoding="utf-8"?>
<styleSheet xmlns="http://schemas.openxmlformats.org/spreadsheetml/2006/main">
  <numFmts count="2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s>
  <fonts count="61">
    <font>
      <sz val="10"/>
      <name val="Arial"/>
      <family val="0"/>
    </font>
    <font>
      <sz val="8"/>
      <name val="Arial"/>
      <family val="0"/>
    </font>
    <font>
      <sz val="9"/>
      <name val="Arial"/>
      <family val="0"/>
    </font>
    <font>
      <sz val="10"/>
      <color indexed="61"/>
      <name val="Arial"/>
      <family val="0"/>
    </font>
    <font>
      <b/>
      <i/>
      <sz val="10"/>
      <name val="Arial"/>
      <family val="2"/>
    </font>
    <font>
      <sz val="20"/>
      <name val="Arial"/>
      <family val="2"/>
    </font>
    <font>
      <sz val="14"/>
      <name val="Arial"/>
      <family val="2"/>
    </font>
    <font>
      <b/>
      <sz val="14"/>
      <name val="Arial"/>
      <family val="2"/>
    </font>
    <font>
      <b/>
      <sz val="8"/>
      <name val="Tahoma"/>
      <family val="0"/>
    </font>
    <font>
      <b/>
      <sz val="10"/>
      <name val="Arial"/>
      <family val="2"/>
    </font>
    <font>
      <b/>
      <sz val="10"/>
      <color indexed="61"/>
      <name val="Arial"/>
      <family val="2"/>
    </font>
    <font>
      <b/>
      <sz val="12"/>
      <color indexed="10"/>
      <name val="Tahoma"/>
      <family val="2"/>
    </font>
    <font>
      <sz val="16"/>
      <name val="Arial"/>
      <family val="2"/>
    </font>
    <font>
      <u val="single"/>
      <sz val="10"/>
      <color indexed="12"/>
      <name val="Arial"/>
      <family val="0"/>
    </font>
    <font>
      <b/>
      <sz val="10"/>
      <color indexed="10"/>
      <name val="Arial"/>
      <family val="2"/>
    </font>
    <font>
      <u val="single"/>
      <sz val="10"/>
      <color indexed="36"/>
      <name val="Arial"/>
      <family val="0"/>
    </font>
    <font>
      <b/>
      <sz val="9"/>
      <name val="Tahoma"/>
      <family val="2"/>
    </font>
    <font>
      <b/>
      <sz val="9"/>
      <name val="Segoe UI"/>
      <family val="0"/>
    </font>
    <font>
      <sz val="10"/>
      <name val="Segoe UI"/>
      <family val="0"/>
    </font>
    <font>
      <sz val="10"/>
      <name val="Cambria"/>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22"/>
      <name val="Arial"/>
      <family val="2"/>
    </font>
    <font>
      <b/>
      <sz val="10"/>
      <color indexed="22"/>
      <name val="Arial"/>
      <family val="2"/>
    </font>
    <font>
      <sz val="16"/>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04997999966144562"/>
      <name val="Arial"/>
      <family val="2"/>
    </font>
    <font>
      <b/>
      <sz val="10"/>
      <color theme="0" tint="-0.04997999966144562"/>
      <name val="Arial"/>
      <family val="2"/>
    </font>
    <font>
      <sz val="16"/>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50"/>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rgb="FF00B050"/>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0"/>
      </bottom>
    </border>
    <border>
      <left style="thin"/>
      <right style="thin"/>
      <top style="thin"/>
      <bottom style="thin"/>
    </border>
    <border>
      <left>
        <color indexed="63"/>
      </left>
      <right>
        <color indexed="63"/>
      </right>
      <top style="medium">
        <color indexed="10"/>
      </top>
      <bottom>
        <color indexed="63"/>
      </bottom>
    </border>
    <border>
      <left style="thin"/>
      <right style="thin"/>
      <top style="thin"/>
      <bottom style="medium"/>
    </border>
    <border>
      <left>
        <color indexed="63"/>
      </left>
      <right style="medium">
        <color indexed="10"/>
      </right>
      <top>
        <color indexed="63"/>
      </top>
      <bottom>
        <color indexed="63"/>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style="medium">
        <color indexed="10"/>
      </left>
      <right style="medium">
        <color indexed="10"/>
      </right>
      <top>
        <color indexed="63"/>
      </top>
      <bottom>
        <color indexed="63"/>
      </bottom>
    </border>
    <border>
      <left style="medium">
        <color indexed="10"/>
      </left>
      <right style="medium">
        <color indexed="10"/>
      </right>
      <top style="medium">
        <color indexed="10"/>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45">
    <xf numFmtId="0" fontId="0" fillId="0" borderId="0" xfId="0" applyAlignment="1">
      <alignment/>
    </xf>
    <xf numFmtId="0" fontId="0" fillId="0" borderId="0" xfId="0" applyAlignment="1">
      <alignment wrapText="1"/>
    </xf>
    <xf numFmtId="0" fontId="0" fillId="0" borderId="0" xfId="0" applyFill="1" applyAlignment="1">
      <alignment/>
    </xf>
    <xf numFmtId="0" fontId="0" fillId="33" borderId="0" xfId="0" applyFill="1" applyAlignment="1">
      <alignment/>
    </xf>
    <xf numFmtId="0" fontId="4" fillId="0" borderId="0" xfId="0" applyFont="1" applyFill="1" applyAlignment="1">
      <alignment/>
    </xf>
    <xf numFmtId="0" fontId="0" fillId="0" borderId="0" xfId="0" applyAlignment="1">
      <alignment/>
    </xf>
    <xf numFmtId="0" fontId="0" fillId="0" borderId="0" xfId="0" applyAlignment="1">
      <alignment horizontal="center"/>
    </xf>
    <xf numFmtId="0" fontId="0" fillId="34" borderId="0" xfId="0" applyFill="1" applyAlignment="1">
      <alignment/>
    </xf>
    <xf numFmtId="0" fontId="4" fillId="0" borderId="0" xfId="0" applyFont="1" applyAlignment="1">
      <alignment textRotation="90" wrapText="1"/>
    </xf>
    <xf numFmtId="0" fontId="2" fillId="0" borderId="0" xfId="0" applyFont="1" applyFill="1" applyAlignment="1">
      <alignment horizontal="center"/>
    </xf>
    <xf numFmtId="0" fontId="0" fillId="35" borderId="0" xfId="0" applyFill="1" applyAlignment="1">
      <alignment/>
    </xf>
    <xf numFmtId="0" fontId="9" fillId="0" borderId="0" xfId="0" applyFont="1" applyFill="1" applyAlignment="1">
      <alignment textRotation="90" wrapText="1"/>
    </xf>
    <xf numFmtId="0" fontId="9" fillId="34" borderId="0" xfId="0" applyFont="1" applyFill="1" applyAlignment="1">
      <alignment textRotation="90" wrapText="1"/>
    </xf>
    <xf numFmtId="0" fontId="9" fillId="35" borderId="0" xfId="0" applyFont="1" applyFill="1" applyAlignment="1">
      <alignment textRotation="90" wrapText="1"/>
    </xf>
    <xf numFmtId="0" fontId="9" fillId="0" borderId="0" xfId="0" applyFont="1" applyAlignment="1">
      <alignment horizontal="center"/>
    </xf>
    <xf numFmtId="0" fontId="4" fillId="36" borderId="0" xfId="0" applyFont="1" applyFill="1" applyAlignment="1">
      <alignment/>
    </xf>
    <xf numFmtId="0" fontId="0" fillId="33" borderId="10" xfId="0" applyFill="1" applyBorder="1" applyAlignment="1">
      <alignment/>
    </xf>
    <xf numFmtId="0" fontId="0" fillId="0" borderId="0" xfId="0" applyBorder="1" applyAlignment="1">
      <alignment/>
    </xf>
    <xf numFmtId="0" fontId="9" fillId="0" borderId="0" xfId="0" applyFont="1" applyFill="1" applyAlignment="1">
      <alignment/>
    </xf>
    <xf numFmtId="0" fontId="9" fillId="37" borderId="11" xfId="0" applyFont="1" applyFill="1" applyBorder="1" applyAlignment="1">
      <alignment horizontal="center" wrapText="1"/>
    </xf>
    <xf numFmtId="0" fontId="9" fillId="37" borderId="11" xfId="0" applyFont="1" applyFill="1" applyBorder="1" applyAlignment="1">
      <alignment horizontal="center"/>
    </xf>
    <xf numFmtId="0" fontId="9" fillId="38" borderId="0" xfId="0" applyFont="1" applyFill="1" applyAlignment="1">
      <alignment textRotation="90" wrapText="1"/>
    </xf>
    <xf numFmtId="0" fontId="0" fillId="38" borderId="0" xfId="0" applyFill="1" applyAlignment="1">
      <alignment/>
    </xf>
    <xf numFmtId="0" fontId="9" fillId="33" borderId="0" xfId="0" applyFont="1" applyFill="1" applyAlignment="1">
      <alignment textRotation="90" wrapText="1"/>
    </xf>
    <xf numFmtId="0" fontId="9" fillId="0" borderId="0" xfId="0" applyFont="1" applyAlignment="1">
      <alignment textRotation="90" wrapText="1"/>
    </xf>
    <xf numFmtId="0" fontId="0" fillId="39" borderId="0" xfId="0" applyFill="1" applyAlignment="1">
      <alignment/>
    </xf>
    <xf numFmtId="0" fontId="0" fillId="35" borderId="10" xfId="0" applyFill="1" applyBorder="1" applyAlignment="1">
      <alignment/>
    </xf>
    <xf numFmtId="0" fontId="10" fillId="33" borderId="0" xfId="0" applyFont="1" applyFill="1" applyAlignment="1">
      <alignment textRotation="90" wrapText="1"/>
    </xf>
    <xf numFmtId="0" fontId="3" fillId="33" borderId="0" xfId="0" applyFont="1" applyFill="1" applyAlignment="1">
      <alignment/>
    </xf>
    <xf numFmtId="0" fontId="0" fillId="0" borderId="0" xfId="0" applyFill="1" applyAlignment="1" applyProtection="1">
      <alignment horizontal="center"/>
      <protection locked="0"/>
    </xf>
    <xf numFmtId="0" fontId="4" fillId="0" borderId="0" xfId="0" applyFont="1" applyAlignment="1" applyProtection="1">
      <alignment/>
      <protection locked="0"/>
    </xf>
    <xf numFmtId="0" fontId="2" fillId="0" borderId="0" xfId="0" applyFont="1" applyAlignment="1" applyProtection="1">
      <alignment horizontal="center"/>
      <protection locked="0"/>
    </xf>
    <xf numFmtId="0" fontId="0" fillId="0" borderId="0" xfId="0" applyBorder="1" applyAlignment="1" applyProtection="1">
      <alignment/>
      <protection locked="0"/>
    </xf>
    <xf numFmtId="0" fontId="0" fillId="0" borderId="0" xfId="0" applyFont="1" applyFill="1" applyBorder="1" applyAlignment="1" applyProtection="1">
      <alignment/>
      <protection locked="0"/>
    </xf>
    <xf numFmtId="0" fontId="0" fillId="34" borderId="0" xfId="0" applyFill="1" applyBorder="1" applyAlignment="1" applyProtection="1">
      <alignment/>
      <protection locked="0"/>
    </xf>
    <xf numFmtId="0" fontId="0" fillId="38" borderId="12" xfId="0" applyFill="1" applyBorder="1" applyAlignment="1" applyProtection="1">
      <alignment/>
      <protection locked="0"/>
    </xf>
    <xf numFmtId="0" fontId="0" fillId="35" borderId="0" xfId="0" applyFill="1" applyBorder="1" applyAlignment="1" applyProtection="1">
      <alignment/>
      <protection locked="0"/>
    </xf>
    <xf numFmtId="0" fontId="3" fillId="33" borderId="0" xfId="0" applyFont="1" applyFill="1" applyBorder="1" applyAlignment="1" applyProtection="1">
      <alignment/>
      <protection locked="0"/>
    </xf>
    <xf numFmtId="0" fontId="0" fillId="0" borderId="0" xfId="0" applyAlignment="1" applyProtection="1">
      <alignment/>
      <protection locked="0"/>
    </xf>
    <xf numFmtId="0" fontId="0" fillId="33" borderId="0" xfId="0" applyFill="1" applyAlignment="1" applyProtection="1">
      <alignment/>
      <protection locked="0"/>
    </xf>
    <xf numFmtId="0" fontId="0" fillId="39" borderId="0" xfId="0" applyFill="1" applyAlignment="1" applyProtection="1">
      <alignment/>
      <protection locked="0"/>
    </xf>
    <xf numFmtId="0" fontId="0" fillId="34" borderId="0" xfId="0" applyFill="1" applyAlignment="1" applyProtection="1">
      <alignment/>
      <protection locked="0"/>
    </xf>
    <xf numFmtId="0" fontId="0" fillId="38" borderId="0" xfId="0" applyFill="1" applyBorder="1" applyAlignment="1" applyProtection="1">
      <alignment/>
      <protection locked="0"/>
    </xf>
    <xf numFmtId="0" fontId="9" fillId="35" borderId="0" xfId="0" applyFont="1" applyFill="1" applyBorder="1" applyAlignment="1" applyProtection="1">
      <alignment/>
      <protection locked="0"/>
    </xf>
    <xf numFmtId="0" fontId="3" fillId="33" borderId="0" xfId="0" applyFont="1" applyFill="1" applyAlignment="1" applyProtection="1">
      <alignment/>
      <protection locked="0"/>
    </xf>
    <xf numFmtId="0" fontId="0" fillId="38" borderId="0" xfId="0" applyFill="1" applyAlignment="1" applyProtection="1">
      <alignment/>
      <protection locked="0"/>
    </xf>
    <xf numFmtId="0" fontId="0" fillId="35" borderId="0" xfId="0" applyFill="1" applyAlignment="1" applyProtection="1">
      <alignment/>
      <protection locked="0"/>
    </xf>
    <xf numFmtId="0" fontId="2" fillId="0" borderId="0" xfId="0" applyFont="1" applyAlignment="1" applyProtection="1">
      <alignment horizontal="center" wrapText="1"/>
      <protection locked="0"/>
    </xf>
    <xf numFmtId="0" fontId="0" fillId="0" borderId="0" xfId="0" applyAlignment="1" applyProtection="1">
      <alignment wrapText="1"/>
      <protection locked="0"/>
    </xf>
    <xf numFmtId="0" fontId="0" fillId="0" borderId="0" xfId="0" applyFill="1" applyAlignment="1" applyProtection="1">
      <alignment/>
      <protection locked="0"/>
    </xf>
    <xf numFmtId="0" fontId="3" fillId="0" borderId="0" xfId="0" applyFont="1" applyFill="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4" fillId="0" borderId="0" xfId="0" applyFont="1" applyFill="1" applyAlignment="1" applyProtection="1">
      <alignment/>
      <protection locked="0"/>
    </xf>
    <xf numFmtId="0" fontId="0" fillId="37" borderId="13" xfId="0" applyFont="1" applyFill="1" applyBorder="1" applyAlignment="1" applyProtection="1">
      <alignment horizontal="center" wrapText="1"/>
      <protection locked="0"/>
    </xf>
    <xf numFmtId="0" fontId="0" fillId="37" borderId="13" xfId="0" applyFont="1" applyFill="1" applyBorder="1" applyAlignment="1" applyProtection="1">
      <alignment horizontal="center"/>
      <protection locked="0"/>
    </xf>
    <xf numFmtId="0" fontId="13" fillId="37" borderId="13" xfId="48" applyFill="1" applyBorder="1" applyAlignment="1" applyProtection="1">
      <alignment horizontal="center"/>
      <protection locked="0"/>
    </xf>
    <xf numFmtId="0" fontId="0" fillId="33" borderId="0" xfId="0" applyFill="1" applyAlignment="1" applyProtection="1">
      <alignment/>
      <protection/>
    </xf>
    <xf numFmtId="0" fontId="4" fillId="0" borderId="0" xfId="0" applyFont="1" applyAlignment="1" applyProtection="1">
      <alignment/>
      <protection/>
    </xf>
    <xf numFmtId="0" fontId="2" fillId="0" borderId="0" xfId="0" applyFont="1" applyAlignment="1" applyProtection="1">
      <alignment horizont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wrapText="1"/>
      <protection/>
    </xf>
    <xf numFmtId="0" fontId="9" fillId="36" borderId="0" xfId="0" applyFont="1" applyFill="1" applyAlignment="1" applyProtection="1">
      <alignment/>
      <protection/>
    </xf>
    <xf numFmtId="0" fontId="13" fillId="0" borderId="0" xfId="48" applyAlignment="1" applyProtection="1">
      <alignment horizontal="center"/>
      <protection/>
    </xf>
    <xf numFmtId="0" fontId="14" fillId="0" borderId="0" xfId="0" applyFont="1" applyFill="1" applyAlignment="1">
      <alignment wrapText="1"/>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wrapText="1"/>
      <protection locked="0"/>
    </xf>
    <xf numFmtId="0" fontId="0" fillId="0" borderId="0" xfId="0" applyBorder="1"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protection locked="0"/>
    </xf>
    <xf numFmtId="0" fontId="2" fillId="0" borderId="0" xfId="0" applyFont="1" applyAlignment="1" applyProtection="1">
      <alignment horizontal="center"/>
      <protection locked="0"/>
    </xf>
    <xf numFmtId="0" fontId="0" fillId="0" borderId="0" xfId="0" applyFont="1" applyFill="1" applyBorder="1" applyAlignment="1" applyProtection="1">
      <alignment/>
      <protection/>
    </xf>
    <xf numFmtId="0" fontId="0" fillId="34" borderId="0" xfId="0" applyFill="1" applyBorder="1" applyAlignment="1" applyProtection="1">
      <alignment/>
      <protection/>
    </xf>
    <xf numFmtId="0" fontId="0" fillId="38" borderId="12" xfId="0" applyFill="1" applyBorder="1" applyAlignment="1" applyProtection="1">
      <alignment/>
      <protection/>
    </xf>
    <xf numFmtId="0" fontId="14" fillId="35" borderId="0" xfId="0" applyFont="1" applyFill="1" applyBorder="1" applyAlignment="1" applyProtection="1">
      <alignment/>
      <protection/>
    </xf>
    <xf numFmtId="0" fontId="3" fillId="33" borderId="0" xfId="0" applyFont="1" applyFill="1" applyBorder="1" applyAlignment="1" applyProtection="1">
      <alignment/>
      <protection/>
    </xf>
    <xf numFmtId="0" fontId="0" fillId="40" borderId="14" xfId="0" applyFont="1" applyFill="1" applyBorder="1" applyAlignment="1" applyProtection="1">
      <alignment/>
      <protection/>
    </xf>
    <xf numFmtId="0" fontId="0" fillId="40" borderId="15" xfId="0" applyFont="1" applyFill="1" applyBorder="1" applyAlignment="1" applyProtection="1">
      <alignment/>
      <protection/>
    </xf>
    <xf numFmtId="0" fontId="0" fillId="40" borderId="16" xfId="0" applyFont="1" applyFill="1" applyBorder="1" applyAlignment="1" applyProtection="1">
      <alignment/>
      <protection/>
    </xf>
    <xf numFmtId="0" fontId="9" fillId="40" borderId="16" xfId="0" applyFont="1" applyFill="1" applyBorder="1" applyAlignment="1" applyProtection="1">
      <alignment/>
      <protection/>
    </xf>
    <xf numFmtId="0" fontId="0" fillId="40" borderId="17" xfId="0" applyFont="1" applyFill="1" applyBorder="1" applyAlignment="1" applyProtection="1">
      <alignment/>
      <protection/>
    </xf>
    <xf numFmtId="0" fontId="0" fillId="40" borderId="18" xfId="0" applyFont="1" applyFill="1" applyBorder="1" applyAlignment="1" applyProtection="1">
      <alignment/>
      <protection/>
    </xf>
    <xf numFmtId="0" fontId="4" fillId="40" borderId="0" xfId="0" applyFont="1" applyFill="1" applyAlignment="1" applyProtection="1">
      <alignment/>
      <protection/>
    </xf>
    <xf numFmtId="0" fontId="2" fillId="40" borderId="0" xfId="0" applyFont="1" applyFill="1" applyAlignment="1" applyProtection="1">
      <alignment horizontal="center"/>
      <protection/>
    </xf>
    <xf numFmtId="0" fontId="0" fillId="40" borderId="0" xfId="0" applyFont="1" applyFill="1" applyAlignment="1" applyProtection="1">
      <alignment/>
      <protection/>
    </xf>
    <xf numFmtId="0" fontId="0" fillId="40" borderId="0" xfId="0" applyFont="1" applyFill="1" applyBorder="1" applyAlignment="1" applyProtection="1">
      <alignment/>
      <protection/>
    </xf>
    <xf numFmtId="0" fontId="0" fillId="40" borderId="0" xfId="0" applyFont="1" applyFill="1" applyAlignment="1">
      <alignment/>
    </xf>
    <xf numFmtId="0" fontId="9" fillId="41" borderId="0" xfId="0" applyFont="1" applyFill="1" applyAlignment="1">
      <alignment textRotation="90" wrapText="1"/>
    </xf>
    <xf numFmtId="0" fontId="0" fillId="41" borderId="10" xfId="0" applyFill="1" applyBorder="1" applyAlignment="1">
      <alignment/>
    </xf>
    <xf numFmtId="0" fontId="0" fillId="41" borderId="0" xfId="0" applyFill="1" applyBorder="1" applyAlignment="1" applyProtection="1">
      <alignment/>
      <protection/>
    </xf>
    <xf numFmtId="0" fontId="0" fillId="41" borderId="0" xfId="0" applyFill="1" applyBorder="1" applyAlignment="1" applyProtection="1">
      <alignment/>
      <protection locked="0"/>
    </xf>
    <xf numFmtId="0" fontId="0" fillId="41" borderId="0" xfId="0" applyFill="1" applyAlignment="1" applyProtection="1">
      <alignment/>
      <protection locked="0"/>
    </xf>
    <xf numFmtId="0" fontId="0" fillId="41" borderId="0" xfId="0" applyFont="1" applyFill="1" applyAlignment="1" applyProtection="1">
      <alignment/>
      <protection locked="0"/>
    </xf>
    <xf numFmtId="0" fontId="0" fillId="41" borderId="0" xfId="0" applyFill="1" applyAlignment="1" applyProtection="1">
      <alignment/>
      <protection/>
    </xf>
    <xf numFmtId="0" fontId="9" fillId="0" borderId="0" xfId="0" applyFont="1" applyFill="1" applyAlignment="1">
      <alignment/>
    </xf>
    <xf numFmtId="0" fontId="9" fillId="0" borderId="0" xfId="0" applyFont="1" applyAlignment="1">
      <alignment/>
    </xf>
    <xf numFmtId="0" fontId="0" fillId="0" borderId="0" xfId="0" applyFont="1" applyAlignment="1" applyProtection="1">
      <alignment wrapText="1"/>
      <protection/>
    </xf>
    <xf numFmtId="0" fontId="0" fillId="0" borderId="0" xfId="0" applyFont="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Alignment="1" applyProtection="1">
      <alignment wrapText="1"/>
      <protection locked="0"/>
    </xf>
    <xf numFmtId="0" fontId="57" fillId="0" borderId="0" xfId="0" applyFont="1" applyFill="1" applyAlignment="1">
      <alignment horizontal="center"/>
    </xf>
    <xf numFmtId="0" fontId="58" fillId="42" borderId="11" xfId="0" applyFont="1" applyFill="1" applyBorder="1" applyAlignment="1">
      <alignment horizontal="center" wrapText="1"/>
    </xf>
    <xf numFmtId="0" fontId="58" fillId="42" borderId="11" xfId="0" applyFont="1" applyFill="1" applyBorder="1" applyAlignment="1">
      <alignment horizontal="center"/>
    </xf>
    <xf numFmtId="0" fontId="58" fillId="40" borderId="11" xfId="0" applyFont="1" applyFill="1" applyBorder="1" applyAlignment="1" applyProtection="1">
      <alignment horizontal="center"/>
      <protection/>
    </xf>
    <xf numFmtId="0" fontId="58" fillId="42" borderId="11" xfId="0" applyFont="1" applyFill="1" applyBorder="1" applyAlignment="1" applyProtection="1">
      <alignment horizontal="center"/>
      <protection/>
    </xf>
    <xf numFmtId="0" fontId="58" fillId="42" borderId="11" xfId="0" applyFont="1" applyFill="1" applyBorder="1" applyAlignment="1" applyProtection="1">
      <alignment horizontal="center"/>
      <protection locked="0"/>
    </xf>
    <xf numFmtId="0" fontId="57" fillId="42" borderId="11" xfId="0" applyFont="1" applyFill="1" applyBorder="1" applyAlignment="1">
      <alignment horizontal="center"/>
    </xf>
    <xf numFmtId="0" fontId="57" fillId="34" borderId="0" xfId="0" applyFont="1" applyFill="1" applyAlignment="1">
      <alignment horizontal="center"/>
    </xf>
    <xf numFmtId="0" fontId="9" fillId="0" borderId="0" xfId="0" applyFont="1" applyAlignment="1" applyProtection="1">
      <alignment wrapText="1"/>
      <protection locked="0"/>
    </xf>
    <xf numFmtId="0" fontId="0" fillId="0" borderId="0" xfId="0" applyAlignment="1" applyProtection="1">
      <alignment/>
      <protection locked="0"/>
    </xf>
    <xf numFmtId="0" fontId="0" fillId="37" borderId="13" xfId="0" applyFont="1" applyFill="1" applyBorder="1" applyAlignment="1" applyProtection="1">
      <alignment horizontal="center"/>
      <protection locked="0"/>
    </xf>
    <xf numFmtId="0" fontId="9" fillId="0" borderId="0" xfId="0" applyFont="1" applyAlignment="1">
      <alignment wrapText="1"/>
    </xf>
    <xf numFmtId="0" fontId="0" fillId="0" borderId="0" xfId="0" applyAlignment="1">
      <alignment wrapText="1"/>
    </xf>
    <xf numFmtId="0" fontId="59" fillId="0" borderId="0" xfId="0" applyFont="1" applyAlignment="1">
      <alignment horizontal="center"/>
    </xf>
    <xf numFmtId="0" fontId="0" fillId="0" borderId="0" xfId="0" applyFill="1" applyAlignment="1" applyProtection="1">
      <alignment/>
      <protection locked="0"/>
    </xf>
    <xf numFmtId="0" fontId="6" fillId="0" borderId="19" xfId="0" applyFont="1" applyFill="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4" fillId="0" borderId="0" xfId="0" applyFont="1" applyAlignment="1" applyProtection="1">
      <alignment horizontal="center"/>
      <protection/>
    </xf>
    <xf numFmtId="0" fontId="9"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12" fillId="0" borderId="0" xfId="0" applyFont="1" applyAlignment="1">
      <alignment horizontal="center" wrapText="1"/>
    </xf>
    <xf numFmtId="0" fontId="0" fillId="0" borderId="0" xfId="0" applyAlignment="1">
      <alignment horizontal="center"/>
    </xf>
    <xf numFmtId="0" fontId="9" fillId="37" borderId="11" xfId="0" applyFont="1" applyFill="1" applyBorder="1" applyAlignment="1">
      <alignment horizontal="center"/>
    </xf>
    <xf numFmtId="0" fontId="5" fillId="0" borderId="0" xfId="0" applyFont="1" applyAlignment="1" applyProtection="1">
      <alignment wrapText="1"/>
      <protection/>
    </xf>
    <xf numFmtId="0" fontId="0" fillId="0" borderId="0" xfId="0" applyAlignment="1" applyProtection="1">
      <alignment/>
      <protection/>
    </xf>
    <xf numFmtId="0" fontId="0" fillId="0" borderId="0" xfId="0" applyFill="1" applyAlignment="1" applyProtection="1">
      <alignment horizontal="center"/>
      <protection locked="0"/>
    </xf>
    <xf numFmtId="0" fontId="9" fillId="0" borderId="0" xfId="0" applyFont="1" applyFill="1" applyAlignment="1" applyProtection="1">
      <alignment horizontal="center"/>
      <protection/>
    </xf>
    <xf numFmtId="0" fontId="0" fillId="0" borderId="0" xfId="0" applyAlignment="1" applyProtection="1">
      <alignment horizontal="center"/>
      <protection/>
    </xf>
    <xf numFmtId="0" fontId="4" fillId="0" borderId="0" xfId="0" applyFont="1" applyFill="1" applyAlignment="1" applyProtection="1">
      <alignment horizontal="center"/>
      <protection/>
    </xf>
    <xf numFmtId="0" fontId="9" fillId="36" borderId="0" xfId="0" applyFont="1" applyFill="1" applyAlignment="1" applyProtection="1">
      <alignment/>
      <protection/>
    </xf>
    <xf numFmtId="0" fontId="7" fillId="0" borderId="19" xfId="0" applyFont="1"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7" fillId="0" borderId="19" xfId="0" applyFont="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7" fillId="0" borderId="20" xfId="0" applyFont="1" applyBorder="1" applyAlignment="1" applyProtection="1">
      <alignment horizontal="center"/>
      <protection/>
    </xf>
    <xf numFmtId="0" fontId="7" fillId="0" borderId="21" xfId="0" applyFont="1" applyBorder="1" applyAlignment="1" applyProtection="1">
      <alignment horizontal="center"/>
      <protection/>
    </xf>
    <xf numFmtId="0" fontId="7" fillId="0" borderId="19" xfId="0" applyFont="1"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6" fillId="0" borderId="20" xfId="0" applyFont="1" applyFill="1" applyBorder="1" applyAlignment="1" applyProtection="1">
      <alignment horizontal="center"/>
      <protection/>
    </xf>
    <xf numFmtId="0" fontId="6" fillId="0" borderId="21" xfId="0" applyFont="1" applyFill="1" applyBorder="1" applyAlignment="1" applyProtection="1">
      <alignment horizont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papst.ch/" TargetMode="External" /><Relationship Id="rId3" Type="http://schemas.openxmlformats.org/officeDocument/2006/relationships/hyperlink" Target="http://www.papst.ch/"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1533525</xdr:colOff>
      <xdr:row>0</xdr:row>
      <xdr:rowOff>95250</xdr:rowOff>
    </xdr:from>
    <xdr:to>
      <xdr:col>9</xdr:col>
      <xdr:colOff>2447925</xdr:colOff>
      <xdr:row>0</xdr:row>
      <xdr:rowOff>723900</xdr:rowOff>
    </xdr:to>
    <xdr:pic>
      <xdr:nvPicPr>
        <xdr:cNvPr id="1" name="Picture 2" descr="papst_Logo Pflanzenschutz">
          <a:hlinkClick r:id="rId3"/>
        </xdr:cNvPr>
        <xdr:cNvPicPr preferRelativeResize="1">
          <a:picLocks noChangeAspect="1"/>
        </xdr:cNvPicPr>
      </xdr:nvPicPr>
      <xdr:blipFill>
        <a:blip r:embed="rId1"/>
        <a:stretch>
          <a:fillRect/>
        </a:stretch>
      </xdr:blipFill>
      <xdr:spPr>
        <a:xfrm>
          <a:off x="8105775" y="95250"/>
          <a:ext cx="9144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apst.ch/"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A1:B2"/>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P171"/>
  <sheetViews>
    <sheetView tabSelected="1" zoomScale="115" zoomScaleNormal="115" zoomScalePageLayoutView="0" workbookViewId="0" topLeftCell="A1">
      <selection activeCell="N22" sqref="N22"/>
    </sheetView>
  </sheetViews>
  <sheetFormatPr defaultColWidth="11.421875" defaultRowHeight="12.75"/>
  <cols>
    <col min="1" max="1" width="21.8515625" style="0" customWidth="1"/>
    <col min="2" max="2" width="22.7109375" style="3" customWidth="1"/>
    <col min="3" max="3" width="11.140625" style="25" customWidth="1"/>
    <col min="4" max="4" width="5.28125" style="7" customWidth="1"/>
    <col min="5" max="5" width="7.421875" style="22" customWidth="1"/>
    <col min="6" max="6" width="5.421875" style="10" customWidth="1"/>
    <col min="7" max="7" width="7.57421875" style="0" customWidth="1"/>
    <col min="8" max="8" width="6.8515625" style="3" customWidth="1"/>
    <col min="9" max="9" width="10.28125" style="0" customWidth="1"/>
    <col min="10" max="10" width="39.7109375" style="6" customWidth="1"/>
    <col min="11" max="11" width="3.140625" style="0" customWidth="1"/>
    <col min="12" max="12" width="22.57421875" style="0" customWidth="1"/>
    <col min="13" max="13" width="13.28125" style="0" customWidth="1"/>
    <col min="14" max="14" width="10.8515625" style="0" customWidth="1"/>
    <col min="15" max="15" width="12.57421875" style="108" customWidth="1"/>
    <col min="16" max="16" width="37.57421875" style="0" customWidth="1"/>
  </cols>
  <sheetData>
    <row r="1" spans="1:16" ht="58.5" customHeight="1">
      <c r="A1" s="125" t="s">
        <v>214</v>
      </c>
      <c r="B1" s="126"/>
      <c r="C1" s="126"/>
      <c r="D1" s="126"/>
      <c r="E1" s="126"/>
      <c r="F1" s="126"/>
      <c r="G1" s="126"/>
      <c r="H1" s="126"/>
      <c r="I1" s="126"/>
      <c r="J1" s="126"/>
      <c r="L1" s="122" t="s">
        <v>129</v>
      </c>
      <c r="M1" s="123"/>
      <c r="N1" s="123"/>
      <c r="O1" s="123"/>
      <c r="P1" s="123"/>
    </row>
    <row r="2" spans="1:16" ht="21" customHeight="1">
      <c r="A2" s="19" t="s">
        <v>37</v>
      </c>
      <c r="B2" s="20" t="s">
        <v>38</v>
      </c>
      <c r="C2" s="124" t="s">
        <v>41</v>
      </c>
      <c r="D2" s="124"/>
      <c r="E2" s="124"/>
      <c r="F2" s="124" t="s">
        <v>42</v>
      </c>
      <c r="G2" s="124"/>
      <c r="H2" s="124" t="s">
        <v>43</v>
      </c>
      <c r="I2" s="124"/>
      <c r="J2" s="20" t="s">
        <v>44</v>
      </c>
      <c r="L2" s="114" t="s">
        <v>156</v>
      </c>
      <c r="M2" s="114"/>
      <c r="N2" s="114"/>
      <c r="O2" s="114"/>
      <c r="P2" s="114"/>
    </row>
    <row r="3" spans="1:16" ht="21.75" customHeight="1" thickBot="1">
      <c r="A3" s="54"/>
      <c r="B3" s="55"/>
      <c r="C3" s="111"/>
      <c r="D3" s="111"/>
      <c r="E3" s="111"/>
      <c r="F3" s="111"/>
      <c r="G3" s="111"/>
      <c r="H3" s="111"/>
      <c r="I3" s="111"/>
      <c r="J3" s="56"/>
      <c r="L3" s="5">
        <f>A3</f>
        <v>0</v>
      </c>
      <c r="M3" s="5">
        <f>B3</f>
        <v>0</v>
      </c>
      <c r="N3" s="5">
        <f>C3</f>
        <v>0</v>
      </c>
      <c r="O3" s="101">
        <f>F3</f>
        <v>0</v>
      </c>
      <c r="P3" s="5">
        <f>J3</f>
        <v>0</v>
      </c>
    </row>
    <row r="4" spans="1:16" ht="176.25" customHeight="1">
      <c r="A4" s="112" t="s">
        <v>108</v>
      </c>
      <c r="B4" s="113"/>
      <c r="C4" s="113"/>
      <c r="D4" s="113"/>
      <c r="E4" s="113"/>
      <c r="F4" s="113"/>
      <c r="G4" s="113"/>
      <c r="H4" s="113"/>
      <c r="I4" s="113"/>
      <c r="J4" s="64" t="s">
        <v>109</v>
      </c>
      <c r="K4" s="1"/>
      <c r="L4" s="109" t="s">
        <v>118</v>
      </c>
      <c r="M4" s="110"/>
      <c r="N4" s="110"/>
      <c r="O4" s="110"/>
      <c r="P4" s="110"/>
    </row>
    <row r="5" spans="1:16" ht="113.25" customHeight="1" thickBot="1">
      <c r="A5" s="24"/>
      <c r="B5" s="23" t="s">
        <v>39</v>
      </c>
      <c r="C5" s="88" t="s">
        <v>3</v>
      </c>
      <c r="D5" s="12" t="s">
        <v>24</v>
      </c>
      <c r="E5" s="21" t="s">
        <v>25</v>
      </c>
      <c r="F5" s="13" t="s">
        <v>26</v>
      </c>
      <c r="G5" s="11" t="s">
        <v>36</v>
      </c>
      <c r="H5" s="27" t="s">
        <v>2</v>
      </c>
      <c r="I5" s="8" t="s">
        <v>47</v>
      </c>
      <c r="J5" s="14" t="s">
        <v>1</v>
      </c>
      <c r="K5" s="1"/>
      <c r="L5" s="5" t="s">
        <v>39</v>
      </c>
      <c r="M5" s="5" t="s">
        <v>40</v>
      </c>
      <c r="N5" s="1" t="s">
        <v>122</v>
      </c>
      <c r="O5" s="102" t="s">
        <v>110</v>
      </c>
      <c r="P5" s="65" t="s">
        <v>123</v>
      </c>
    </row>
    <row r="6" spans="1:15" ht="25.5" customHeight="1" thickBot="1">
      <c r="A6" s="116" t="s">
        <v>15</v>
      </c>
      <c r="B6" s="117"/>
      <c r="C6" s="117"/>
      <c r="D6" s="117"/>
      <c r="E6" s="117"/>
      <c r="F6" s="117"/>
      <c r="G6" s="117"/>
      <c r="H6" s="117"/>
      <c r="I6" s="117"/>
      <c r="J6" s="118"/>
      <c r="L6" s="96" t="s">
        <v>15</v>
      </c>
      <c r="O6" s="103"/>
    </row>
    <row r="7" spans="1:15" s="2" customFormat="1" ht="13.5" thickBot="1">
      <c r="A7" s="15" t="s">
        <v>0</v>
      </c>
      <c r="B7" s="16"/>
      <c r="C7" s="89"/>
      <c r="D7" s="7"/>
      <c r="E7" s="22"/>
      <c r="F7" s="26"/>
      <c r="H7" s="28"/>
      <c r="I7" s="4"/>
      <c r="J7" s="9"/>
      <c r="O7" s="103"/>
    </row>
    <row r="8" spans="1:16" s="87" customFormat="1" ht="13.5" thickBot="1">
      <c r="A8" s="77" t="s">
        <v>45</v>
      </c>
      <c r="B8" s="78" t="s">
        <v>209</v>
      </c>
      <c r="C8" s="78" t="s">
        <v>46</v>
      </c>
      <c r="D8" s="78">
        <v>9.2</v>
      </c>
      <c r="E8" s="79">
        <v>3</v>
      </c>
      <c r="F8" s="80">
        <v>1</v>
      </c>
      <c r="G8" s="81">
        <f>D8*E8*F8</f>
        <v>27.599999999999998</v>
      </c>
      <c r="H8" s="82">
        <v>3</v>
      </c>
      <c r="I8" s="83">
        <f>G8-H8</f>
        <v>24.599999999999998</v>
      </c>
      <c r="J8" s="84"/>
      <c r="K8" s="85"/>
      <c r="L8" s="85" t="str">
        <f>B8</f>
        <v>Vitigran 35  (Test)</v>
      </c>
      <c r="M8" s="85" t="str">
        <f>C8</f>
        <v>Omya</v>
      </c>
      <c r="N8" s="86">
        <f>I8</f>
        <v>24.599999999999998</v>
      </c>
      <c r="O8" s="104" t="s">
        <v>190</v>
      </c>
      <c r="P8" s="87" t="s">
        <v>124</v>
      </c>
    </row>
    <row r="9" spans="1:15" ht="12.75">
      <c r="A9" s="68"/>
      <c r="B9" s="72"/>
      <c r="C9" s="90"/>
      <c r="D9" s="73"/>
      <c r="E9" s="74"/>
      <c r="F9" s="75"/>
      <c r="G9" s="68"/>
      <c r="H9" s="76"/>
      <c r="I9" s="58"/>
      <c r="J9" s="59"/>
      <c r="K9" s="60"/>
      <c r="L9" s="60"/>
      <c r="M9" s="60"/>
      <c r="N9" s="68"/>
      <c r="O9" s="105"/>
    </row>
    <row r="10" spans="1:15" s="2" customFormat="1" ht="13.5" thickBot="1">
      <c r="A10" s="63" t="s">
        <v>18</v>
      </c>
      <c r="B10" s="115"/>
      <c r="C10" s="110"/>
      <c r="D10" s="110"/>
      <c r="E10" s="110"/>
      <c r="F10" s="110"/>
      <c r="G10" s="110"/>
      <c r="H10" s="110"/>
      <c r="I10" s="110"/>
      <c r="J10" s="110"/>
      <c r="L10"/>
      <c r="M10"/>
      <c r="N10"/>
      <c r="O10" s="103"/>
    </row>
    <row r="11" spans="1:15" ht="12.75">
      <c r="A11" s="32"/>
      <c r="B11" s="33"/>
      <c r="C11" s="91"/>
      <c r="D11" s="34"/>
      <c r="E11" s="35"/>
      <c r="F11" s="36"/>
      <c r="G11" s="32"/>
      <c r="H11" s="37"/>
      <c r="I11" s="30"/>
      <c r="J11" s="31"/>
      <c r="N11" s="17"/>
      <c r="O11" s="103"/>
    </row>
    <row r="12" spans="1:16" ht="12.75">
      <c r="A12" s="69" t="s">
        <v>207</v>
      </c>
      <c r="B12" s="39"/>
      <c r="C12" s="92"/>
      <c r="D12" s="41">
        <v>0</v>
      </c>
      <c r="E12" s="42">
        <v>0</v>
      </c>
      <c r="F12" s="43">
        <v>1</v>
      </c>
      <c r="G12" s="60">
        <f>D12*E12*F12</f>
        <v>0</v>
      </c>
      <c r="H12" s="44">
        <v>0</v>
      </c>
      <c r="I12" s="58">
        <f>G12-H12</f>
        <v>0</v>
      </c>
      <c r="J12" s="31" t="s">
        <v>4</v>
      </c>
      <c r="L12">
        <f aca="true" t="shared" si="0" ref="L12:M18">B12</f>
        <v>0</v>
      </c>
      <c r="M12">
        <f>C12</f>
        <v>0</v>
      </c>
      <c r="N12">
        <f>I12</f>
        <v>0</v>
      </c>
      <c r="O12" s="106"/>
      <c r="P12" s="38"/>
    </row>
    <row r="13" spans="1:16" ht="12.75">
      <c r="A13" s="60" t="s">
        <v>111</v>
      </c>
      <c r="B13" s="39"/>
      <c r="C13" s="92"/>
      <c r="D13" s="41">
        <v>0</v>
      </c>
      <c r="E13" s="45">
        <v>0</v>
      </c>
      <c r="F13" s="46">
        <v>1</v>
      </c>
      <c r="G13" s="60">
        <f>F13*E13*D13+G27</f>
        <v>0</v>
      </c>
      <c r="H13" s="44">
        <v>0</v>
      </c>
      <c r="I13" s="58">
        <f aca="true" t="shared" si="1" ref="I13:I18">G13-H13</f>
        <v>0</v>
      </c>
      <c r="J13" s="31" t="s">
        <v>7</v>
      </c>
      <c r="L13">
        <f>B13</f>
        <v>0</v>
      </c>
      <c r="M13">
        <f>C13</f>
        <v>0</v>
      </c>
      <c r="N13">
        <f aca="true" t="shared" si="2" ref="N13:N18">I13</f>
        <v>0</v>
      </c>
      <c r="O13" s="106"/>
      <c r="P13" s="38"/>
    </row>
    <row r="14" spans="1:16" ht="12.75">
      <c r="A14" s="69" t="s">
        <v>143</v>
      </c>
      <c r="B14" s="70" t="s">
        <v>144</v>
      </c>
      <c r="C14" s="93" t="s">
        <v>145</v>
      </c>
      <c r="D14" s="41">
        <v>0</v>
      </c>
      <c r="E14" s="45">
        <v>0</v>
      </c>
      <c r="F14" s="46">
        <v>1</v>
      </c>
      <c r="G14" s="60">
        <f>F14*E14*D14+G29</f>
        <v>0</v>
      </c>
      <c r="H14" s="44">
        <v>0</v>
      </c>
      <c r="I14" s="58">
        <f t="shared" si="1"/>
        <v>0</v>
      </c>
      <c r="J14" s="31" t="s">
        <v>7</v>
      </c>
      <c r="L14" t="str">
        <f>B14</f>
        <v>Sylit</v>
      </c>
      <c r="M14" t="str">
        <f>C14</f>
        <v>Schneiter</v>
      </c>
      <c r="N14">
        <f t="shared" si="2"/>
        <v>0</v>
      </c>
      <c r="O14" s="106"/>
      <c r="P14" s="38"/>
    </row>
    <row r="15" spans="1:16" ht="12.75">
      <c r="A15" s="60" t="s">
        <v>112</v>
      </c>
      <c r="B15" s="39"/>
      <c r="C15" s="92"/>
      <c r="D15" s="41">
        <v>0</v>
      </c>
      <c r="E15" s="45">
        <v>0</v>
      </c>
      <c r="F15" s="46">
        <v>1</v>
      </c>
      <c r="G15" s="60">
        <f>D15*E15*F15+G20+G28+G21+G34</f>
        <v>0</v>
      </c>
      <c r="H15" s="44">
        <v>0</v>
      </c>
      <c r="I15" s="58">
        <f>G15-H15</f>
        <v>0</v>
      </c>
      <c r="J15" s="31" t="s">
        <v>7</v>
      </c>
      <c r="L15">
        <f>B15</f>
        <v>0</v>
      </c>
      <c r="M15">
        <f>C15</f>
        <v>0</v>
      </c>
      <c r="N15">
        <f>I15</f>
        <v>0</v>
      </c>
      <c r="O15" s="106"/>
      <c r="P15" s="38"/>
    </row>
    <row r="16" spans="1:16" ht="12.75">
      <c r="A16" s="60" t="s">
        <v>191</v>
      </c>
      <c r="B16" s="39"/>
      <c r="C16" s="92"/>
      <c r="D16" s="41">
        <v>0</v>
      </c>
      <c r="E16" s="45">
        <v>0</v>
      </c>
      <c r="F16" s="46">
        <v>1</v>
      </c>
      <c r="G16" s="60">
        <f>D16*E16*F16+G21+G29+G22+G35</f>
        <v>0</v>
      </c>
      <c r="H16" s="44">
        <v>0</v>
      </c>
      <c r="I16" s="58">
        <f t="shared" si="1"/>
        <v>0</v>
      </c>
      <c r="J16" s="31" t="s">
        <v>192</v>
      </c>
      <c r="L16">
        <f t="shared" si="0"/>
        <v>0</v>
      </c>
      <c r="M16">
        <f t="shared" si="0"/>
        <v>0</v>
      </c>
      <c r="N16">
        <f t="shared" si="2"/>
        <v>0</v>
      </c>
      <c r="O16" s="106"/>
      <c r="P16" s="38"/>
    </row>
    <row r="17" spans="1:16" ht="24">
      <c r="A17" s="60" t="s">
        <v>114</v>
      </c>
      <c r="B17" s="39"/>
      <c r="C17" s="92"/>
      <c r="D17" s="41">
        <v>0</v>
      </c>
      <c r="E17" s="45">
        <v>0</v>
      </c>
      <c r="F17" s="46">
        <v>1</v>
      </c>
      <c r="G17" s="60">
        <f>D17*E17*F17</f>
        <v>0</v>
      </c>
      <c r="H17" s="44">
        <v>0</v>
      </c>
      <c r="I17" s="58">
        <f t="shared" si="1"/>
        <v>0</v>
      </c>
      <c r="J17" s="47" t="s">
        <v>98</v>
      </c>
      <c r="K17" s="1"/>
      <c r="L17">
        <f t="shared" si="0"/>
        <v>0</v>
      </c>
      <c r="M17">
        <f t="shared" si="0"/>
        <v>0</v>
      </c>
      <c r="N17">
        <f t="shared" si="2"/>
        <v>0</v>
      </c>
      <c r="O17" s="106"/>
      <c r="P17" s="38"/>
    </row>
    <row r="18" spans="1:16" ht="25.5">
      <c r="A18" s="62" t="s">
        <v>113</v>
      </c>
      <c r="B18" s="39"/>
      <c r="C18" s="92"/>
      <c r="D18" s="41">
        <v>0</v>
      </c>
      <c r="E18" s="45">
        <v>0</v>
      </c>
      <c r="F18" s="46">
        <v>1</v>
      </c>
      <c r="G18" s="60">
        <f>D18*E18*F18+G30</f>
        <v>0</v>
      </c>
      <c r="H18" s="44">
        <v>0</v>
      </c>
      <c r="I18" s="58">
        <f t="shared" si="1"/>
        <v>0</v>
      </c>
      <c r="J18" s="31" t="s">
        <v>5</v>
      </c>
      <c r="K18" s="1"/>
      <c r="L18">
        <f t="shared" si="0"/>
        <v>0</v>
      </c>
      <c r="M18">
        <f t="shared" si="0"/>
        <v>0</v>
      </c>
      <c r="N18">
        <f t="shared" si="2"/>
        <v>0</v>
      </c>
      <c r="O18" s="106"/>
      <c r="P18" s="38"/>
    </row>
    <row r="19" spans="1:16" s="2" customFormat="1" ht="12.75">
      <c r="A19" s="63" t="s">
        <v>8</v>
      </c>
      <c r="B19" s="115"/>
      <c r="C19" s="110"/>
      <c r="D19" s="110"/>
      <c r="E19" s="110"/>
      <c r="F19" s="110"/>
      <c r="G19" s="110"/>
      <c r="H19" s="110"/>
      <c r="I19" s="110"/>
      <c r="J19" s="110"/>
      <c r="L19"/>
      <c r="M19"/>
      <c r="N19"/>
      <c r="O19" s="106"/>
      <c r="P19" s="49"/>
    </row>
    <row r="20" spans="1:16" ht="12.75">
      <c r="A20" s="60" t="s">
        <v>115</v>
      </c>
      <c r="B20" s="39"/>
      <c r="C20" s="92"/>
      <c r="D20" s="41">
        <v>0</v>
      </c>
      <c r="E20" s="45">
        <v>0</v>
      </c>
      <c r="F20" s="46">
        <v>1</v>
      </c>
      <c r="G20" s="60">
        <f>D20*E20*F20</f>
        <v>0</v>
      </c>
      <c r="H20" s="44">
        <v>0</v>
      </c>
      <c r="I20" s="58">
        <f>G20-H20</f>
        <v>0</v>
      </c>
      <c r="J20" s="31" t="s">
        <v>9</v>
      </c>
      <c r="K20" s="1"/>
      <c r="L20">
        <f>B20</f>
        <v>0</v>
      </c>
      <c r="M20">
        <f aca="true" t="shared" si="3" ref="M20:M88">C20</f>
        <v>0</v>
      </c>
      <c r="N20">
        <f>I20</f>
        <v>0</v>
      </c>
      <c r="O20" s="106"/>
      <c r="P20" s="38"/>
    </row>
    <row r="21" spans="1:16" ht="12.75">
      <c r="A21" s="60" t="s">
        <v>112</v>
      </c>
      <c r="B21" s="57"/>
      <c r="C21" s="94"/>
      <c r="D21" s="41">
        <v>0</v>
      </c>
      <c r="E21" s="45">
        <v>0</v>
      </c>
      <c r="F21" s="46">
        <v>1</v>
      </c>
      <c r="G21" s="60">
        <f>D21*E21*F21</f>
        <v>0</v>
      </c>
      <c r="H21" s="120" t="s">
        <v>127</v>
      </c>
      <c r="I21" s="121"/>
      <c r="J21" s="31"/>
      <c r="L21">
        <f>B21</f>
        <v>0</v>
      </c>
      <c r="M21">
        <f t="shared" si="3"/>
        <v>0</v>
      </c>
      <c r="N21">
        <f>I21</f>
        <v>0</v>
      </c>
      <c r="O21" s="106"/>
      <c r="P21" s="38"/>
    </row>
    <row r="22" spans="1:16" ht="12.75">
      <c r="A22" s="60" t="s">
        <v>116</v>
      </c>
      <c r="B22" s="57"/>
      <c r="C22" s="94"/>
      <c r="D22" s="41">
        <v>0</v>
      </c>
      <c r="E22" s="45">
        <v>0</v>
      </c>
      <c r="F22" s="46">
        <v>1</v>
      </c>
      <c r="G22" s="60">
        <f>D22*E22*F22</f>
        <v>0</v>
      </c>
      <c r="H22" s="119" t="s">
        <v>127</v>
      </c>
      <c r="I22" s="119"/>
      <c r="J22" s="66" t="s">
        <v>20</v>
      </c>
      <c r="L22">
        <f>B22</f>
        <v>0</v>
      </c>
      <c r="M22">
        <f t="shared" si="3"/>
        <v>0</v>
      </c>
      <c r="N22" t="str">
        <f>H22</f>
        <v>erfasst</v>
      </c>
      <c r="O22" s="106"/>
      <c r="P22" s="38"/>
    </row>
    <row r="23" spans="1:16" ht="12.75">
      <c r="A23" s="60" t="s">
        <v>117</v>
      </c>
      <c r="B23" s="39"/>
      <c r="C23" s="92"/>
      <c r="D23" s="41">
        <v>0</v>
      </c>
      <c r="E23" s="45">
        <v>2</v>
      </c>
      <c r="F23" s="46">
        <v>1</v>
      </c>
      <c r="G23" s="60">
        <f>D23*E23*F23</f>
        <v>0</v>
      </c>
      <c r="H23" s="44">
        <v>0</v>
      </c>
      <c r="I23" s="58">
        <f>G23-H23</f>
        <v>0</v>
      </c>
      <c r="J23" s="31"/>
      <c r="L23">
        <f>B23</f>
        <v>0</v>
      </c>
      <c r="M23">
        <f t="shared" si="3"/>
        <v>0</v>
      </c>
      <c r="N23">
        <f>I23</f>
        <v>0</v>
      </c>
      <c r="O23" s="106"/>
      <c r="P23" s="38"/>
    </row>
    <row r="24" spans="1:16" ht="38.25">
      <c r="A24" s="62" t="s">
        <v>130</v>
      </c>
      <c r="B24" s="57"/>
      <c r="C24" s="94"/>
      <c r="D24" s="41">
        <v>0</v>
      </c>
      <c r="E24" s="45">
        <v>0</v>
      </c>
      <c r="F24" s="46">
        <v>0</v>
      </c>
      <c r="G24" s="60">
        <f>F24*E24*D24</f>
        <v>0</v>
      </c>
      <c r="H24" s="44">
        <v>0</v>
      </c>
      <c r="I24" s="58">
        <f>G24-H24</f>
        <v>0</v>
      </c>
      <c r="J24" s="67" t="s">
        <v>21</v>
      </c>
      <c r="K24" s="1"/>
      <c r="L24">
        <f>B24</f>
        <v>0</v>
      </c>
      <c r="M24">
        <f t="shared" si="3"/>
        <v>0</v>
      </c>
      <c r="N24">
        <f>H24</f>
        <v>0</v>
      </c>
      <c r="O24" s="106"/>
      <c r="P24" s="38"/>
    </row>
    <row r="25" spans="1:16" ht="12.75">
      <c r="A25" s="131" t="s">
        <v>16</v>
      </c>
      <c r="B25" s="131"/>
      <c r="C25" s="115"/>
      <c r="D25" s="110"/>
      <c r="E25" s="110"/>
      <c r="F25" s="110"/>
      <c r="G25" s="110"/>
      <c r="H25" s="110"/>
      <c r="I25" s="110"/>
      <c r="J25" s="110"/>
      <c r="O25" s="106"/>
      <c r="P25" s="38"/>
    </row>
    <row r="26" spans="1:16" ht="12.75">
      <c r="A26" s="60" t="s">
        <v>115</v>
      </c>
      <c r="B26" s="57"/>
      <c r="C26" s="94"/>
      <c r="D26" s="41">
        <v>0</v>
      </c>
      <c r="E26" s="45">
        <v>0</v>
      </c>
      <c r="F26" s="46">
        <v>1</v>
      </c>
      <c r="G26" s="60">
        <f aca="true" t="shared" si="4" ref="G26:G31">D26*E26*F26</f>
        <v>0</v>
      </c>
      <c r="H26" s="44">
        <v>0</v>
      </c>
      <c r="I26" s="58">
        <f>G26-H26</f>
        <v>0</v>
      </c>
      <c r="J26" s="31" t="s">
        <v>17</v>
      </c>
      <c r="K26" s="1"/>
      <c r="L26">
        <f aca="true" t="shared" si="5" ref="L26:L37">B26</f>
        <v>0</v>
      </c>
      <c r="M26">
        <f t="shared" si="3"/>
        <v>0</v>
      </c>
      <c r="N26">
        <f>I26</f>
        <v>0</v>
      </c>
      <c r="O26" s="106"/>
      <c r="P26" s="38"/>
    </row>
    <row r="27" spans="1:16" ht="12.75">
      <c r="A27" s="60" t="s">
        <v>165</v>
      </c>
      <c r="B27" s="57"/>
      <c r="C27" s="94"/>
      <c r="D27" s="41">
        <v>0</v>
      </c>
      <c r="E27" s="45">
        <v>0</v>
      </c>
      <c r="F27" s="46">
        <v>1</v>
      </c>
      <c r="G27" s="60">
        <f t="shared" si="4"/>
        <v>0</v>
      </c>
      <c r="H27" s="44">
        <v>0</v>
      </c>
      <c r="I27" s="58">
        <f>G27-H27</f>
        <v>0</v>
      </c>
      <c r="J27" s="31" t="s">
        <v>164</v>
      </c>
      <c r="K27" s="1"/>
      <c r="L27">
        <f t="shared" si="5"/>
        <v>0</v>
      </c>
      <c r="M27">
        <f>C27</f>
        <v>0</v>
      </c>
      <c r="N27">
        <f>I27</f>
        <v>0</v>
      </c>
      <c r="O27" s="106"/>
      <c r="P27" s="38"/>
    </row>
    <row r="28" spans="1:16" ht="12.75">
      <c r="A28" s="60" t="s">
        <v>111</v>
      </c>
      <c r="B28" s="57"/>
      <c r="C28" s="94"/>
      <c r="D28" s="41">
        <v>0</v>
      </c>
      <c r="E28" s="45">
        <v>0</v>
      </c>
      <c r="F28" s="46">
        <v>0</v>
      </c>
      <c r="G28" s="60">
        <f t="shared" si="4"/>
        <v>0</v>
      </c>
      <c r="H28" s="130" t="s">
        <v>127</v>
      </c>
      <c r="I28" s="130"/>
      <c r="J28" s="31"/>
      <c r="L28">
        <f t="shared" si="5"/>
        <v>0</v>
      </c>
      <c r="M28">
        <f t="shared" si="3"/>
        <v>0</v>
      </c>
      <c r="N28" t="str">
        <f>H28</f>
        <v>erfasst</v>
      </c>
      <c r="O28" s="106"/>
      <c r="P28" s="38"/>
    </row>
    <row r="29" spans="1:16" ht="12.75">
      <c r="A29" s="60" t="s">
        <v>112</v>
      </c>
      <c r="B29" s="57"/>
      <c r="C29" s="94"/>
      <c r="D29" s="41">
        <v>0</v>
      </c>
      <c r="E29" s="45">
        <v>0</v>
      </c>
      <c r="F29" s="46">
        <v>1</v>
      </c>
      <c r="G29" s="60">
        <f t="shared" si="4"/>
        <v>0</v>
      </c>
      <c r="H29" s="119" t="s">
        <v>127</v>
      </c>
      <c r="I29" s="119"/>
      <c r="J29" s="31"/>
      <c r="L29">
        <f t="shared" si="5"/>
        <v>0</v>
      </c>
      <c r="M29">
        <f t="shared" si="3"/>
        <v>0</v>
      </c>
      <c r="N29" t="str">
        <f>H29</f>
        <v>erfasst</v>
      </c>
      <c r="O29" s="106"/>
      <c r="P29" s="38"/>
    </row>
    <row r="30" spans="1:16" ht="25.5">
      <c r="A30" s="62" t="s">
        <v>113</v>
      </c>
      <c r="B30" s="57"/>
      <c r="C30" s="94"/>
      <c r="D30" s="41">
        <v>0</v>
      </c>
      <c r="E30" s="45">
        <v>0</v>
      </c>
      <c r="F30" s="46">
        <v>1</v>
      </c>
      <c r="G30" s="60">
        <f t="shared" si="4"/>
        <v>0</v>
      </c>
      <c r="H30" s="119" t="s">
        <v>127</v>
      </c>
      <c r="I30" s="119"/>
      <c r="J30" s="31" t="s">
        <v>23</v>
      </c>
      <c r="K30" s="1"/>
      <c r="L30">
        <f t="shared" si="5"/>
        <v>0</v>
      </c>
      <c r="M30">
        <f t="shared" si="3"/>
        <v>0</v>
      </c>
      <c r="N30" t="str">
        <f>H30</f>
        <v>erfasst</v>
      </c>
      <c r="O30" s="106"/>
      <c r="P30" s="38"/>
    </row>
    <row r="31" spans="1:16" ht="12.75">
      <c r="A31" s="60" t="s">
        <v>193</v>
      </c>
      <c r="B31" s="39"/>
      <c r="C31" s="92"/>
      <c r="D31" s="41">
        <v>0</v>
      </c>
      <c r="E31" s="45">
        <v>0</v>
      </c>
      <c r="F31" s="46">
        <v>1</v>
      </c>
      <c r="G31" s="60">
        <f t="shared" si="4"/>
        <v>0</v>
      </c>
      <c r="H31" s="44">
        <v>0</v>
      </c>
      <c r="I31" s="58">
        <f>G31-H31</f>
        <v>0</v>
      </c>
      <c r="J31" s="31" t="s">
        <v>27</v>
      </c>
      <c r="L31">
        <f t="shared" si="5"/>
        <v>0</v>
      </c>
      <c r="M31">
        <f t="shared" si="3"/>
        <v>0</v>
      </c>
      <c r="N31">
        <f>I31</f>
        <v>0</v>
      </c>
      <c r="O31" s="106"/>
      <c r="P31" s="38"/>
    </row>
    <row r="32" spans="1:16" ht="12.75">
      <c r="A32" s="60" t="s">
        <v>131</v>
      </c>
      <c r="B32" s="39"/>
      <c r="C32" s="92"/>
      <c r="D32" s="41">
        <v>0</v>
      </c>
      <c r="E32" s="45">
        <v>0</v>
      </c>
      <c r="F32" s="46">
        <v>1</v>
      </c>
      <c r="G32" s="60">
        <f aca="true" t="shared" si="6" ref="G32:G37">D32*E32*F32</f>
        <v>0</v>
      </c>
      <c r="H32" s="44">
        <v>0</v>
      </c>
      <c r="I32" s="58">
        <f>G32-H32</f>
        <v>0</v>
      </c>
      <c r="J32" s="31" t="s">
        <v>22</v>
      </c>
      <c r="L32">
        <f t="shared" si="5"/>
        <v>0</v>
      </c>
      <c r="M32">
        <f t="shared" si="3"/>
        <v>0</v>
      </c>
      <c r="N32">
        <f>I32</f>
        <v>0</v>
      </c>
      <c r="O32" s="106"/>
      <c r="P32" s="38"/>
    </row>
    <row r="33" spans="1:16" ht="38.25">
      <c r="A33" s="62" t="s">
        <v>150</v>
      </c>
      <c r="B33" s="39"/>
      <c r="C33" s="92"/>
      <c r="D33" s="41">
        <v>0</v>
      </c>
      <c r="E33" s="45">
        <v>0</v>
      </c>
      <c r="F33" s="46">
        <v>1</v>
      </c>
      <c r="G33" s="60">
        <f>D33*E33*F33</f>
        <v>0</v>
      </c>
      <c r="H33" s="44">
        <v>0</v>
      </c>
      <c r="I33" s="58">
        <f>G33-H33</f>
        <v>0</v>
      </c>
      <c r="J33" s="31" t="s">
        <v>31</v>
      </c>
      <c r="K33" s="1"/>
      <c r="L33">
        <f t="shared" si="5"/>
        <v>0</v>
      </c>
      <c r="M33">
        <f>C33</f>
        <v>0</v>
      </c>
      <c r="N33">
        <f>I33</f>
        <v>0</v>
      </c>
      <c r="O33" s="106"/>
      <c r="P33" s="38"/>
    </row>
    <row r="34" spans="1:16" ht="25.5">
      <c r="A34" s="97" t="s">
        <v>189</v>
      </c>
      <c r="B34" s="39"/>
      <c r="C34" s="92"/>
      <c r="D34" s="41">
        <v>0</v>
      </c>
      <c r="E34" s="45">
        <v>0</v>
      </c>
      <c r="F34" s="46">
        <v>1</v>
      </c>
      <c r="G34" s="60">
        <f t="shared" si="6"/>
        <v>0</v>
      </c>
      <c r="H34" s="44">
        <v>0</v>
      </c>
      <c r="I34" s="58">
        <f>G34-H34</f>
        <v>0</v>
      </c>
      <c r="J34" s="31" t="s">
        <v>31</v>
      </c>
      <c r="K34" s="1"/>
      <c r="L34">
        <f t="shared" si="5"/>
        <v>0</v>
      </c>
      <c r="M34">
        <f t="shared" si="3"/>
        <v>0</v>
      </c>
      <c r="N34">
        <f>I34</f>
        <v>0</v>
      </c>
      <c r="O34" s="106"/>
      <c r="P34" s="38"/>
    </row>
    <row r="35" spans="1:16" ht="38.25">
      <c r="A35" s="62" t="s">
        <v>119</v>
      </c>
      <c r="B35" s="57"/>
      <c r="C35" s="94"/>
      <c r="D35" s="41">
        <v>0</v>
      </c>
      <c r="E35" s="45">
        <v>0</v>
      </c>
      <c r="F35" s="46">
        <v>1</v>
      </c>
      <c r="G35" s="61">
        <f t="shared" si="6"/>
        <v>0</v>
      </c>
      <c r="H35" s="119" t="s">
        <v>127</v>
      </c>
      <c r="I35" s="119"/>
      <c r="J35" s="31" t="s">
        <v>31</v>
      </c>
      <c r="K35" s="1"/>
      <c r="L35">
        <f t="shared" si="5"/>
        <v>0</v>
      </c>
      <c r="M35">
        <f t="shared" si="3"/>
        <v>0</v>
      </c>
      <c r="N35" t="str">
        <f>H35</f>
        <v>erfasst</v>
      </c>
      <c r="O35" s="106"/>
      <c r="P35" s="38"/>
    </row>
    <row r="36" spans="1:16" ht="12.75">
      <c r="A36" s="38" t="s">
        <v>149</v>
      </c>
      <c r="B36" s="39" t="s">
        <v>151</v>
      </c>
      <c r="C36" s="92"/>
      <c r="D36" s="41">
        <v>0</v>
      </c>
      <c r="E36" s="45">
        <v>0</v>
      </c>
      <c r="F36" s="46">
        <v>1</v>
      </c>
      <c r="G36" s="60">
        <f t="shared" si="6"/>
        <v>0</v>
      </c>
      <c r="H36" s="44">
        <v>0</v>
      </c>
      <c r="I36" s="58">
        <f>G36-H36</f>
        <v>0</v>
      </c>
      <c r="J36" s="31"/>
      <c r="L36" t="str">
        <f t="shared" si="5"/>
        <v>hier eingeben</v>
      </c>
      <c r="M36">
        <f t="shared" si="3"/>
        <v>0</v>
      </c>
      <c r="N36">
        <f>I36</f>
        <v>0</v>
      </c>
      <c r="O36" s="106"/>
      <c r="P36" s="38"/>
    </row>
    <row r="37" spans="1:16" ht="12.75">
      <c r="A37" s="38" t="s">
        <v>149</v>
      </c>
      <c r="B37" s="39" t="s">
        <v>151</v>
      </c>
      <c r="C37" s="92"/>
      <c r="D37" s="41">
        <v>0</v>
      </c>
      <c r="E37" s="45">
        <v>0</v>
      </c>
      <c r="F37" s="46">
        <v>1</v>
      </c>
      <c r="G37" s="60">
        <f t="shared" si="6"/>
        <v>0</v>
      </c>
      <c r="H37" s="44">
        <v>0</v>
      </c>
      <c r="I37" s="58">
        <f>G37-H37</f>
        <v>0</v>
      </c>
      <c r="J37" s="31"/>
      <c r="L37" t="str">
        <f t="shared" si="5"/>
        <v>hier eingeben</v>
      </c>
      <c r="M37">
        <f t="shared" si="3"/>
        <v>0</v>
      </c>
      <c r="N37">
        <f>I37</f>
        <v>0</v>
      </c>
      <c r="O37" s="106"/>
      <c r="P37" s="38"/>
    </row>
    <row r="38" spans="1:15" ht="13.5" thickBot="1">
      <c r="A38" s="115"/>
      <c r="B38" s="110"/>
      <c r="C38" s="110"/>
      <c r="D38" s="110"/>
      <c r="E38" s="110"/>
      <c r="F38" s="110"/>
      <c r="G38" s="110"/>
      <c r="H38" s="110"/>
      <c r="I38" s="110"/>
      <c r="J38" s="110"/>
      <c r="O38" s="103"/>
    </row>
    <row r="39" spans="1:15" ht="18.75" thickBot="1">
      <c r="A39" s="132" t="s">
        <v>13</v>
      </c>
      <c r="B39" s="133"/>
      <c r="C39" s="133"/>
      <c r="D39" s="133"/>
      <c r="E39" s="133"/>
      <c r="F39" s="133"/>
      <c r="G39" s="133"/>
      <c r="H39" s="133"/>
      <c r="I39" s="133"/>
      <c r="J39" s="134"/>
      <c r="L39" s="96" t="s">
        <v>13</v>
      </c>
      <c r="O39" s="103"/>
    </row>
    <row r="40" spans="1:16" ht="24">
      <c r="A40" s="60" t="s">
        <v>102</v>
      </c>
      <c r="B40" s="39" t="s">
        <v>103</v>
      </c>
      <c r="C40" s="92"/>
      <c r="D40" s="41">
        <v>0</v>
      </c>
      <c r="E40" s="45">
        <v>0</v>
      </c>
      <c r="F40" s="46">
        <v>1</v>
      </c>
      <c r="G40" s="60">
        <f aca="true" t="shared" si="7" ref="G40:G64">D40*E40*F40</f>
        <v>0</v>
      </c>
      <c r="H40" s="44">
        <v>0</v>
      </c>
      <c r="I40" s="58">
        <f aca="true" t="shared" si="8" ref="I40:I64">G40-H40</f>
        <v>0</v>
      </c>
      <c r="J40" s="47" t="s">
        <v>104</v>
      </c>
      <c r="L40" t="str">
        <f>B40</f>
        <v>Suround</v>
      </c>
      <c r="M40">
        <f>C40</f>
        <v>0</v>
      </c>
      <c r="N40">
        <f aca="true" t="shared" si="9" ref="N40:N67">I40</f>
        <v>0</v>
      </c>
      <c r="O40" s="106"/>
      <c r="P40" s="38"/>
    </row>
    <row r="41" spans="1:16" ht="48">
      <c r="A41" s="60" t="s">
        <v>6</v>
      </c>
      <c r="B41" s="39" t="s">
        <v>132</v>
      </c>
      <c r="C41" s="92"/>
      <c r="D41" s="41">
        <v>0</v>
      </c>
      <c r="E41" s="45">
        <v>0</v>
      </c>
      <c r="F41" s="46">
        <v>1</v>
      </c>
      <c r="G41" s="60">
        <f t="shared" si="7"/>
        <v>0</v>
      </c>
      <c r="H41" s="44">
        <v>0</v>
      </c>
      <c r="I41" s="58">
        <f t="shared" si="8"/>
        <v>0</v>
      </c>
      <c r="J41" s="47" t="s">
        <v>120</v>
      </c>
      <c r="L41" t="str">
        <f aca="true" t="shared" si="10" ref="L41:L57">B41</f>
        <v>Weissöl (Parafinöl)</v>
      </c>
      <c r="M41">
        <f t="shared" si="3"/>
        <v>0</v>
      </c>
      <c r="N41">
        <f t="shared" si="9"/>
        <v>0</v>
      </c>
      <c r="O41" s="106"/>
      <c r="P41" s="38"/>
    </row>
    <row r="42" spans="1:16" ht="12.75">
      <c r="A42" s="60" t="s">
        <v>29</v>
      </c>
      <c r="B42" s="39"/>
      <c r="C42" s="92"/>
      <c r="D42" s="41">
        <v>0</v>
      </c>
      <c r="E42" s="45">
        <v>0</v>
      </c>
      <c r="F42" s="46">
        <v>1</v>
      </c>
      <c r="G42" s="60">
        <f t="shared" si="7"/>
        <v>0</v>
      </c>
      <c r="H42" s="44">
        <v>0</v>
      </c>
      <c r="I42" s="58">
        <f t="shared" si="8"/>
        <v>0</v>
      </c>
      <c r="J42" s="47" t="s">
        <v>30</v>
      </c>
      <c r="K42" s="1"/>
      <c r="L42">
        <f t="shared" si="10"/>
        <v>0</v>
      </c>
      <c r="M42">
        <f t="shared" si="3"/>
        <v>0</v>
      </c>
      <c r="N42">
        <f t="shared" si="9"/>
        <v>0</v>
      </c>
      <c r="O42" s="106"/>
      <c r="P42" s="38"/>
    </row>
    <row r="43" spans="1:16" ht="12.75">
      <c r="A43" s="60" t="s">
        <v>28</v>
      </c>
      <c r="B43" s="39"/>
      <c r="C43" s="92"/>
      <c r="D43" s="41">
        <v>0</v>
      </c>
      <c r="E43" s="45">
        <v>0</v>
      </c>
      <c r="F43" s="46">
        <v>1</v>
      </c>
      <c r="G43" s="60">
        <f t="shared" si="7"/>
        <v>0</v>
      </c>
      <c r="H43" s="44">
        <v>0</v>
      </c>
      <c r="I43" s="58">
        <f t="shared" si="8"/>
        <v>0</v>
      </c>
      <c r="J43" s="31" t="s">
        <v>194</v>
      </c>
      <c r="K43" s="1"/>
      <c r="L43">
        <f t="shared" si="10"/>
        <v>0</v>
      </c>
      <c r="M43">
        <f>C43</f>
        <v>0</v>
      </c>
      <c r="N43">
        <f t="shared" si="9"/>
        <v>0</v>
      </c>
      <c r="O43" s="106"/>
      <c r="P43" s="38"/>
    </row>
    <row r="44" spans="1:16" ht="12.75">
      <c r="A44" s="69" t="s">
        <v>140</v>
      </c>
      <c r="B44" s="70" t="s">
        <v>188</v>
      </c>
      <c r="C44" s="93" t="s">
        <v>141</v>
      </c>
      <c r="D44" s="41">
        <v>0</v>
      </c>
      <c r="E44" s="45">
        <v>0</v>
      </c>
      <c r="F44" s="46">
        <v>1</v>
      </c>
      <c r="G44" s="60">
        <f>D44*E44*F44</f>
        <v>0</v>
      </c>
      <c r="H44" s="44">
        <v>0</v>
      </c>
      <c r="I44" s="58">
        <f>G44-H44</f>
        <v>0</v>
      </c>
      <c r="J44" s="71" t="s">
        <v>142</v>
      </c>
      <c r="K44" s="1"/>
      <c r="L44" t="str">
        <f t="shared" si="10"/>
        <v>Movento SC</v>
      </c>
      <c r="M44" t="str">
        <f>C44</f>
        <v>Bayer</v>
      </c>
      <c r="N44">
        <f t="shared" si="9"/>
        <v>0</v>
      </c>
      <c r="O44" s="106"/>
      <c r="P44" s="38"/>
    </row>
    <row r="45" spans="1:16" ht="12.75">
      <c r="A45" s="60" t="s">
        <v>48</v>
      </c>
      <c r="B45" s="39"/>
      <c r="C45" s="92"/>
      <c r="D45" s="41">
        <v>0</v>
      </c>
      <c r="E45" s="45">
        <v>0</v>
      </c>
      <c r="F45" s="46">
        <v>1</v>
      </c>
      <c r="G45" s="60">
        <f>D45*E45*F45</f>
        <v>0</v>
      </c>
      <c r="H45" s="44">
        <v>0</v>
      </c>
      <c r="I45" s="58">
        <f>G45-H45</f>
        <v>0</v>
      </c>
      <c r="J45" s="31" t="s">
        <v>30</v>
      </c>
      <c r="K45" s="1"/>
      <c r="L45">
        <f>B45</f>
        <v>0</v>
      </c>
      <c r="M45">
        <f>C45</f>
        <v>0</v>
      </c>
      <c r="N45">
        <f>I45</f>
        <v>0</v>
      </c>
      <c r="O45" s="106"/>
      <c r="P45" s="38"/>
    </row>
    <row r="46" spans="1:16" ht="12.75">
      <c r="A46" s="60" t="s">
        <v>215</v>
      </c>
      <c r="B46" s="39"/>
      <c r="C46" s="92"/>
      <c r="D46" s="41">
        <v>0</v>
      </c>
      <c r="E46" s="45">
        <v>0</v>
      </c>
      <c r="F46" s="46">
        <v>1</v>
      </c>
      <c r="G46" s="60">
        <f t="shared" si="7"/>
        <v>0</v>
      </c>
      <c r="H46" s="44">
        <v>0</v>
      </c>
      <c r="I46" s="58">
        <f t="shared" si="8"/>
        <v>0</v>
      </c>
      <c r="J46" s="31" t="s">
        <v>216</v>
      </c>
      <c r="K46" s="1"/>
      <c r="L46">
        <f t="shared" si="10"/>
        <v>0</v>
      </c>
      <c r="M46">
        <f t="shared" si="3"/>
        <v>0</v>
      </c>
      <c r="N46">
        <f t="shared" si="9"/>
        <v>0</v>
      </c>
      <c r="O46" s="106"/>
      <c r="P46" s="38"/>
    </row>
    <row r="47" spans="1:16" ht="25.5">
      <c r="A47" s="62" t="s">
        <v>106</v>
      </c>
      <c r="B47" s="39"/>
      <c r="C47" s="92"/>
      <c r="D47" s="41">
        <v>0</v>
      </c>
      <c r="E47" s="45">
        <v>0</v>
      </c>
      <c r="F47" s="46">
        <v>1</v>
      </c>
      <c r="G47" s="60">
        <f t="shared" si="7"/>
        <v>0</v>
      </c>
      <c r="H47" s="44">
        <v>0</v>
      </c>
      <c r="I47" s="58">
        <f t="shared" si="8"/>
        <v>0</v>
      </c>
      <c r="J47" s="31" t="s">
        <v>32</v>
      </c>
      <c r="K47" s="1"/>
      <c r="L47">
        <f t="shared" si="10"/>
        <v>0</v>
      </c>
      <c r="M47">
        <f t="shared" si="3"/>
        <v>0</v>
      </c>
      <c r="N47">
        <f t="shared" si="9"/>
        <v>0</v>
      </c>
      <c r="O47" s="106"/>
      <c r="P47" s="38"/>
    </row>
    <row r="48" spans="1:16" ht="36">
      <c r="A48" s="62" t="s">
        <v>102</v>
      </c>
      <c r="B48" s="39"/>
      <c r="C48" s="92"/>
      <c r="D48" s="41">
        <v>0</v>
      </c>
      <c r="E48" s="45">
        <v>0</v>
      </c>
      <c r="F48" s="46">
        <v>1</v>
      </c>
      <c r="G48" s="60">
        <f>D48*E48*F48</f>
        <v>0</v>
      </c>
      <c r="H48" s="44">
        <v>0</v>
      </c>
      <c r="I48" s="58">
        <f>G48-H48</f>
        <v>0</v>
      </c>
      <c r="J48" s="47" t="s">
        <v>105</v>
      </c>
      <c r="K48" s="1"/>
      <c r="L48">
        <f t="shared" si="10"/>
        <v>0</v>
      </c>
      <c r="M48">
        <f>C48</f>
        <v>0</v>
      </c>
      <c r="N48">
        <f>I48</f>
        <v>0</v>
      </c>
      <c r="O48" s="106"/>
      <c r="P48" s="38"/>
    </row>
    <row r="49" spans="1:16" ht="25.5">
      <c r="A49" s="62" t="s">
        <v>196</v>
      </c>
      <c r="B49" s="39"/>
      <c r="C49" s="92"/>
      <c r="D49" s="41">
        <v>0</v>
      </c>
      <c r="E49" s="45">
        <v>0</v>
      </c>
      <c r="F49" s="46">
        <v>1</v>
      </c>
      <c r="G49" s="60">
        <f t="shared" si="7"/>
        <v>0</v>
      </c>
      <c r="H49" s="44">
        <v>0</v>
      </c>
      <c r="I49" s="58">
        <f t="shared" si="8"/>
        <v>0</v>
      </c>
      <c r="J49" s="47" t="s">
        <v>195</v>
      </c>
      <c r="K49" s="1"/>
      <c r="L49">
        <f t="shared" si="10"/>
        <v>0</v>
      </c>
      <c r="M49">
        <f>C49</f>
        <v>0</v>
      </c>
      <c r="N49">
        <f t="shared" si="9"/>
        <v>0</v>
      </c>
      <c r="O49" s="106"/>
      <c r="P49" s="38"/>
    </row>
    <row r="50" spans="1:16" ht="36">
      <c r="A50" s="62" t="s">
        <v>33</v>
      </c>
      <c r="B50" s="39"/>
      <c r="C50" s="92"/>
      <c r="D50" s="41">
        <v>0</v>
      </c>
      <c r="E50" s="45">
        <v>0</v>
      </c>
      <c r="F50" s="46">
        <v>1</v>
      </c>
      <c r="G50" s="60">
        <f t="shared" si="7"/>
        <v>0</v>
      </c>
      <c r="H50" s="44">
        <v>0</v>
      </c>
      <c r="I50" s="58">
        <f t="shared" si="8"/>
        <v>0</v>
      </c>
      <c r="J50" s="47" t="s">
        <v>97</v>
      </c>
      <c r="K50" s="1"/>
      <c r="L50">
        <f t="shared" si="10"/>
        <v>0</v>
      </c>
      <c r="M50">
        <f t="shared" si="3"/>
        <v>0</v>
      </c>
      <c r="N50">
        <f t="shared" si="9"/>
        <v>0</v>
      </c>
      <c r="O50" s="106"/>
      <c r="P50" s="38"/>
    </row>
    <row r="51" spans="1:16" ht="36">
      <c r="A51" s="62" t="s">
        <v>34</v>
      </c>
      <c r="B51" s="39"/>
      <c r="C51" s="92"/>
      <c r="D51" s="41">
        <v>0</v>
      </c>
      <c r="E51" s="45">
        <v>0</v>
      </c>
      <c r="F51" s="46">
        <v>1</v>
      </c>
      <c r="G51" s="60">
        <f t="shared" si="7"/>
        <v>0</v>
      </c>
      <c r="H51" s="44">
        <v>0</v>
      </c>
      <c r="I51" s="58">
        <f t="shared" si="8"/>
        <v>0</v>
      </c>
      <c r="J51" s="47" t="s">
        <v>97</v>
      </c>
      <c r="K51" s="1"/>
      <c r="L51">
        <f t="shared" si="10"/>
        <v>0</v>
      </c>
      <c r="M51">
        <f t="shared" si="3"/>
        <v>0</v>
      </c>
      <c r="N51">
        <f t="shared" si="9"/>
        <v>0</v>
      </c>
      <c r="O51" s="106"/>
      <c r="P51" s="38"/>
    </row>
    <row r="52" spans="1:16" ht="36">
      <c r="A52" s="62" t="s">
        <v>35</v>
      </c>
      <c r="B52" s="39"/>
      <c r="C52" s="92"/>
      <c r="D52" s="41">
        <v>0</v>
      </c>
      <c r="E52" s="45">
        <v>0</v>
      </c>
      <c r="F52" s="46">
        <v>1</v>
      </c>
      <c r="G52" s="60">
        <f t="shared" si="7"/>
        <v>0</v>
      </c>
      <c r="H52" s="44">
        <v>0</v>
      </c>
      <c r="I52" s="58">
        <f t="shared" si="8"/>
        <v>0</v>
      </c>
      <c r="J52" s="47" t="s">
        <v>97</v>
      </c>
      <c r="K52" s="1"/>
      <c r="L52">
        <f t="shared" si="10"/>
        <v>0</v>
      </c>
      <c r="M52">
        <f>C52</f>
        <v>0</v>
      </c>
      <c r="N52">
        <f t="shared" si="9"/>
        <v>0</v>
      </c>
      <c r="O52" s="106"/>
      <c r="P52" s="38"/>
    </row>
    <row r="53" spans="1:16" ht="21.75" customHeight="1">
      <c r="A53" s="60" t="s">
        <v>28</v>
      </c>
      <c r="B53" s="39"/>
      <c r="C53" s="92"/>
      <c r="D53" s="41">
        <v>0</v>
      </c>
      <c r="E53" s="45">
        <v>0</v>
      </c>
      <c r="F53" s="46">
        <v>1</v>
      </c>
      <c r="G53" s="60">
        <f t="shared" si="7"/>
        <v>0</v>
      </c>
      <c r="H53" s="44">
        <v>0</v>
      </c>
      <c r="I53" s="58">
        <f t="shared" si="8"/>
        <v>0</v>
      </c>
      <c r="J53" s="31"/>
      <c r="L53">
        <f t="shared" si="10"/>
        <v>0</v>
      </c>
      <c r="M53">
        <f t="shared" si="3"/>
        <v>0</v>
      </c>
      <c r="N53">
        <f t="shared" si="9"/>
        <v>0</v>
      </c>
      <c r="O53" s="106"/>
      <c r="P53" s="38"/>
    </row>
    <row r="54" spans="1:16" ht="38.25">
      <c r="A54" s="62" t="s">
        <v>166</v>
      </c>
      <c r="B54" s="39"/>
      <c r="C54" s="92"/>
      <c r="D54" s="41">
        <v>0</v>
      </c>
      <c r="E54" s="45">
        <v>0</v>
      </c>
      <c r="F54" s="46">
        <v>1</v>
      </c>
      <c r="G54" s="60">
        <f>D54*E54*F54</f>
        <v>0</v>
      </c>
      <c r="H54" s="44">
        <v>0</v>
      </c>
      <c r="I54" s="58">
        <f>G54-H54</f>
        <v>0</v>
      </c>
      <c r="J54" s="52" t="s">
        <v>121</v>
      </c>
      <c r="L54">
        <f t="shared" si="10"/>
        <v>0</v>
      </c>
      <c r="M54">
        <f>C54</f>
        <v>0</v>
      </c>
      <c r="N54">
        <f>I54</f>
        <v>0</v>
      </c>
      <c r="O54" s="106"/>
      <c r="P54" s="38"/>
    </row>
    <row r="55" spans="1:16" ht="48">
      <c r="A55" s="60" t="s">
        <v>126</v>
      </c>
      <c r="B55" s="39"/>
      <c r="C55" s="92"/>
      <c r="D55" s="41">
        <v>0</v>
      </c>
      <c r="E55" s="45">
        <v>0</v>
      </c>
      <c r="F55" s="46">
        <v>1</v>
      </c>
      <c r="G55" s="60">
        <f t="shared" si="7"/>
        <v>0</v>
      </c>
      <c r="H55" s="44">
        <v>0</v>
      </c>
      <c r="I55" s="58">
        <f t="shared" si="8"/>
        <v>0</v>
      </c>
      <c r="J55" s="47" t="s">
        <v>125</v>
      </c>
      <c r="L55">
        <f t="shared" si="10"/>
        <v>0</v>
      </c>
      <c r="M55">
        <f t="shared" si="3"/>
        <v>0</v>
      </c>
      <c r="N55">
        <f t="shared" si="9"/>
        <v>0</v>
      </c>
      <c r="O55" s="106"/>
      <c r="P55" s="38"/>
    </row>
    <row r="56" spans="1:16" ht="12.75">
      <c r="A56" s="62" t="s">
        <v>49</v>
      </c>
      <c r="B56" s="70" t="s">
        <v>159</v>
      </c>
      <c r="C56" s="92" t="s">
        <v>172</v>
      </c>
      <c r="D56" s="41">
        <v>0</v>
      </c>
      <c r="E56" s="45">
        <v>0</v>
      </c>
      <c r="F56" s="46">
        <v>1</v>
      </c>
      <c r="G56" s="60">
        <f t="shared" si="7"/>
        <v>0</v>
      </c>
      <c r="H56" s="44">
        <v>0</v>
      </c>
      <c r="I56" s="58">
        <f t="shared" si="8"/>
        <v>0</v>
      </c>
      <c r="J56" s="98" t="s">
        <v>157</v>
      </c>
      <c r="L56" t="str">
        <f t="shared" si="10"/>
        <v>Isomat C Plus 1000/ha</v>
      </c>
      <c r="M56" t="str">
        <f t="shared" si="3"/>
        <v>Andermatt</v>
      </c>
      <c r="N56">
        <f t="shared" si="9"/>
        <v>0</v>
      </c>
      <c r="O56" s="106"/>
      <c r="P56" s="38"/>
    </row>
    <row r="57" spans="1:16" ht="12.75">
      <c r="A57" s="62" t="s">
        <v>49</v>
      </c>
      <c r="B57" s="70" t="s">
        <v>160</v>
      </c>
      <c r="C57" s="92" t="s">
        <v>172</v>
      </c>
      <c r="D57" s="41">
        <v>0</v>
      </c>
      <c r="E57" s="45">
        <v>0</v>
      </c>
      <c r="F57" s="46">
        <v>1</v>
      </c>
      <c r="G57" s="60">
        <f aca="true" t="shared" si="11" ref="G57:G63">D57*E57*F57</f>
        <v>0</v>
      </c>
      <c r="H57" s="44">
        <v>0</v>
      </c>
      <c r="I57" s="58">
        <f aca="true" t="shared" si="12" ref="I57:I63">G57-H57</f>
        <v>0</v>
      </c>
      <c r="J57" s="51"/>
      <c r="L57" t="str">
        <f t="shared" si="10"/>
        <v>Isomat CTT 500/ha</v>
      </c>
      <c r="M57" t="str">
        <f t="shared" si="3"/>
        <v>Andermatt</v>
      </c>
      <c r="N57">
        <f>I57</f>
        <v>0</v>
      </c>
      <c r="O57" s="106"/>
      <c r="P57" s="38"/>
    </row>
    <row r="58" spans="1:16" ht="12.75">
      <c r="A58" s="62" t="s">
        <v>49</v>
      </c>
      <c r="B58" s="70" t="s">
        <v>167</v>
      </c>
      <c r="C58" s="92" t="s">
        <v>128</v>
      </c>
      <c r="D58" s="41">
        <v>0</v>
      </c>
      <c r="E58" s="45">
        <v>0</v>
      </c>
      <c r="F58" s="46">
        <v>1</v>
      </c>
      <c r="G58" s="60">
        <f t="shared" si="11"/>
        <v>0</v>
      </c>
      <c r="H58" s="44">
        <v>0</v>
      </c>
      <c r="I58" s="58">
        <f t="shared" si="12"/>
        <v>0</v>
      </c>
      <c r="J58" s="51"/>
      <c r="L58" t="str">
        <f aca="true" t="shared" si="13" ref="L58:M63">B58</f>
        <v>Checkmate CM XL 400 /ha</v>
      </c>
      <c r="M58" t="str">
        <f t="shared" si="13"/>
        <v>Stähler</v>
      </c>
      <c r="N58">
        <f t="shared" si="9"/>
        <v>0</v>
      </c>
      <c r="O58" s="106"/>
      <c r="P58" s="38"/>
    </row>
    <row r="59" spans="1:16" ht="12.75">
      <c r="A59" s="62" t="s">
        <v>49</v>
      </c>
      <c r="B59" s="70" t="s">
        <v>158</v>
      </c>
      <c r="C59" s="92" t="s">
        <v>172</v>
      </c>
      <c r="D59" s="41">
        <v>0</v>
      </c>
      <c r="E59" s="45">
        <v>0</v>
      </c>
      <c r="F59" s="46">
        <v>1</v>
      </c>
      <c r="G59" s="60">
        <f t="shared" si="11"/>
        <v>0</v>
      </c>
      <c r="H59" s="44">
        <v>0</v>
      </c>
      <c r="I59" s="58">
        <f t="shared" si="12"/>
        <v>0</v>
      </c>
      <c r="J59" s="51"/>
      <c r="L59" t="str">
        <f t="shared" si="13"/>
        <v>Isomat CLR Max 750/ha</v>
      </c>
      <c r="M59" t="str">
        <f t="shared" si="13"/>
        <v>Andermatt</v>
      </c>
      <c r="N59">
        <f t="shared" si="9"/>
        <v>0</v>
      </c>
      <c r="O59" s="106"/>
      <c r="P59" s="38"/>
    </row>
    <row r="60" spans="1:16" ht="12.75">
      <c r="A60" s="62" t="s">
        <v>49</v>
      </c>
      <c r="B60" s="70" t="s">
        <v>161</v>
      </c>
      <c r="C60" s="92" t="s">
        <v>172</v>
      </c>
      <c r="D60" s="41">
        <v>0</v>
      </c>
      <c r="E60" s="45">
        <v>0</v>
      </c>
      <c r="F60" s="46">
        <v>1</v>
      </c>
      <c r="G60" s="60">
        <f t="shared" si="11"/>
        <v>0</v>
      </c>
      <c r="H60" s="44">
        <v>0</v>
      </c>
      <c r="I60" s="58">
        <f t="shared" si="12"/>
        <v>0</v>
      </c>
      <c r="J60" s="51"/>
      <c r="L60" t="str">
        <f t="shared" si="13"/>
        <v>Isomat C/OFM 1000/ha</v>
      </c>
      <c r="M60" t="str">
        <f t="shared" si="13"/>
        <v>Andermatt</v>
      </c>
      <c r="N60">
        <f t="shared" si="9"/>
        <v>0</v>
      </c>
      <c r="O60" s="106"/>
      <c r="P60" s="38"/>
    </row>
    <row r="61" spans="1:16" ht="12.75">
      <c r="A61" s="62" t="s">
        <v>49</v>
      </c>
      <c r="B61" s="70" t="s">
        <v>162</v>
      </c>
      <c r="C61" s="92" t="s">
        <v>172</v>
      </c>
      <c r="D61" s="41">
        <v>0</v>
      </c>
      <c r="E61" s="45">
        <v>0</v>
      </c>
      <c r="F61" s="46">
        <v>1</v>
      </c>
      <c r="G61" s="60">
        <f>D61*E61*F61</f>
        <v>0</v>
      </c>
      <c r="H61" s="44">
        <v>0</v>
      </c>
      <c r="I61" s="58">
        <f>G61-H61</f>
        <v>0</v>
      </c>
      <c r="J61" s="51"/>
      <c r="L61" t="str">
        <f>B61</f>
        <v>Isomate CLR/OFM  700/ha</v>
      </c>
      <c r="M61" t="str">
        <f>C61</f>
        <v>Andermatt</v>
      </c>
      <c r="N61">
        <f>I61</f>
        <v>0</v>
      </c>
      <c r="O61" s="106"/>
      <c r="P61" s="38"/>
    </row>
    <row r="62" spans="1:16" ht="12.75">
      <c r="A62" s="62" t="s">
        <v>49</v>
      </c>
      <c r="B62" s="70" t="s">
        <v>211</v>
      </c>
      <c r="C62" s="92" t="s">
        <v>172</v>
      </c>
      <c r="D62" s="41">
        <v>0</v>
      </c>
      <c r="E62" s="45">
        <v>0</v>
      </c>
      <c r="F62" s="46">
        <v>1</v>
      </c>
      <c r="G62" s="60">
        <f t="shared" si="11"/>
        <v>0</v>
      </c>
      <c r="H62" s="44">
        <v>0</v>
      </c>
      <c r="I62" s="58">
        <f t="shared" si="12"/>
        <v>0</v>
      </c>
      <c r="J62" s="51"/>
      <c r="L62" t="str">
        <f>B62</f>
        <v>Isomate Rosso  500/ha</v>
      </c>
      <c r="M62" t="str">
        <f t="shared" si="13"/>
        <v>Andermatt</v>
      </c>
      <c r="N62">
        <f t="shared" si="9"/>
        <v>0</v>
      </c>
      <c r="O62" s="106"/>
      <c r="P62" s="38"/>
    </row>
    <row r="63" spans="1:16" ht="12.75">
      <c r="A63" s="62" t="s">
        <v>49</v>
      </c>
      <c r="B63" s="70" t="s">
        <v>210</v>
      </c>
      <c r="C63" s="92" t="s">
        <v>172</v>
      </c>
      <c r="D63" s="41">
        <v>0</v>
      </c>
      <c r="E63" s="45">
        <v>0</v>
      </c>
      <c r="F63" s="46">
        <v>1</v>
      </c>
      <c r="G63" s="60">
        <f t="shared" si="11"/>
        <v>0</v>
      </c>
      <c r="H63" s="44">
        <v>0</v>
      </c>
      <c r="I63" s="58">
        <f t="shared" si="12"/>
        <v>0</v>
      </c>
      <c r="J63" s="51"/>
      <c r="L63" t="str">
        <f t="shared" si="13"/>
        <v>Isonet Z  300/ha</v>
      </c>
      <c r="M63" t="str">
        <f t="shared" si="13"/>
        <v>Andermatt</v>
      </c>
      <c r="N63">
        <f>I63</f>
        <v>0</v>
      </c>
      <c r="O63" s="106"/>
      <c r="P63" s="38"/>
    </row>
    <row r="64" spans="1:16" ht="12.75">
      <c r="A64" s="62" t="s">
        <v>49</v>
      </c>
      <c r="B64" s="70" t="s">
        <v>208</v>
      </c>
      <c r="C64" s="92" t="s">
        <v>172</v>
      </c>
      <c r="D64" s="41">
        <v>0</v>
      </c>
      <c r="E64" s="45">
        <v>0</v>
      </c>
      <c r="F64" s="46">
        <v>1</v>
      </c>
      <c r="G64" s="60">
        <f t="shared" si="7"/>
        <v>0</v>
      </c>
      <c r="H64" s="44">
        <v>0</v>
      </c>
      <c r="I64" s="58">
        <f t="shared" si="8"/>
        <v>0</v>
      </c>
      <c r="J64" s="51"/>
      <c r="L64" t="str">
        <f>B64</f>
        <v>Isomate P  500/ha</v>
      </c>
      <c r="M64" t="str">
        <f t="shared" si="3"/>
        <v>Andermatt</v>
      </c>
      <c r="N64">
        <f t="shared" si="9"/>
        <v>0</v>
      </c>
      <c r="O64" s="106"/>
      <c r="P64" s="38"/>
    </row>
    <row r="65" spans="1:16" ht="12.75">
      <c r="A65" s="97" t="s">
        <v>173</v>
      </c>
      <c r="B65" s="70" t="s">
        <v>174</v>
      </c>
      <c r="C65" s="92" t="s">
        <v>172</v>
      </c>
      <c r="D65" s="41">
        <v>0</v>
      </c>
      <c r="E65" s="45">
        <v>0</v>
      </c>
      <c r="F65" s="46">
        <v>1</v>
      </c>
      <c r="G65" s="60">
        <f>D65*E65*F65</f>
        <v>0</v>
      </c>
      <c r="H65" s="44">
        <v>0</v>
      </c>
      <c r="I65" s="58">
        <f>G65-H65</f>
        <v>0</v>
      </c>
      <c r="J65" s="51"/>
      <c r="L65" t="str">
        <f aca="true" t="shared" si="14" ref="L65:M67">B65</f>
        <v>Mister Puffer 1 Stück</v>
      </c>
      <c r="M65" t="str">
        <f t="shared" si="14"/>
        <v>Andermatt</v>
      </c>
      <c r="N65">
        <f>I65</f>
        <v>0</v>
      </c>
      <c r="O65" s="106"/>
      <c r="P65" s="38"/>
    </row>
    <row r="66" spans="1:16" ht="12.75">
      <c r="A66" s="97" t="s">
        <v>168</v>
      </c>
      <c r="B66" s="70" t="s">
        <v>169</v>
      </c>
      <c r="C66" s="92" t="s">
        <v>128</v>
      </c>
      <c r="D66" s="41">
        <v>0</v>
      </c>
      <c r="E66" s="45">
        <v>0</v>
      </c>
      <c r="F66" s="46">
        <v>1</v>
      </c>
      <c r="G66" s="60">
        <f>D66*E66*F66</f>
        <v>0</v>
      </c>
      <c r="H66" s="44">
        <v>0</v>
      </c>
      <c r="I66" s="58">
        <f>G66-H66</f>
        <v>0</v>
      </c>
      <c r="J66" s="51"/>
      <c r="L66" t="str">
        <f t="shared" si="14"/>
        <v>Checkmate Puffer 1 Stück</v>
      </c>
      <c r="M66" t="str">
        <f t="shared" si="14"/>
        <v>Stähler</v>
      </c>
      <c r="N66">
        <f t="shared" si="9"/>
        <v>0</v>
      </c>
      <c r="O66" s="106"/>
      <c r="P66" s="38"/>
    </row>
    <row r="67" spans="1:16" ht="12.75">
      <c r="A67" s="97" t="s">
        <v>149</v>
      </c>
      <c r="B67" s="70" t="s">
        <v>163</v>
      </c>
      <c r="C67" s="92"/>
      <c r="D67" s="41">
        <v>0</v>
      </c>
      <c r="E67" s="45">
        <v>0</v>
      </c>
      <c r="F67" s="46">
        <v>1</v>
      </c>
      <c r="G67" s="60">
        <f>D67*E67*F67</f>
        <v>0</v>
      </c>
      <c r="H67" s="44">
        <v>0</v>
      </c>
      <c r="I67" s="58">
        <f>G67-H67</f>
        <v>0</v>
      </c>
      <c r="J67" s="51"/>
      <c r="L67" t="str">
        <f t="shared" si="14"/>
        <v>eingeben</v>
      </c>
      <c r="M67">
        <f t="shared" si="14"/>
        <v>0</v>
      </c>
      <c r="N67">
        <f t="shared" si="9"/>
        <v>0</v>
      </c>
      <c r="O67" s="106"/>
      <c r="P67" s="38"/>
    </row>
    <row r="68" spans="1:15" s="2" customFormat="1" ht="13.5" thickBot="1">
      <c r="A68" s="127"/>
      <c r="B68" s="127"/>
      <c r="C68" s="127"/>
      <c r="D68" s="127"/>
      <c r="E68" s="127"/>
      <c r="F68" s="127"/>
      <c r="G68" s="127"/>
      <c r="H68" s="127"/>
      <c r="I68" s="127"/>
      <c r="J68" s="127"/>
      <c r="O68" s="103"/>
    </row>
    <row r="69" spans="1:15" ht="18.75" thickBot="1">
      <c r="A69" s="140" t="s">
        <v>14</v>
      </c>
      <c r="B69" s="143"/>
      <c r="C69" s="143"/>
      <c r="D69" s="143"/>
      <c r="E69" s="143"/>
      <c r="F69" s="143"/>
      <c r="G69" s="143"/>
      <c r="H69" s="143"/>
      <c r="I69" s="143"/>
      <c r="J69" s="144"/>
      <c r="L69" s="96" t="s">
        <v>14</v>
      </c>
      <c r="O69" s="103"/>
    </row>
    <row r="70" spans="1:15" s="18" customFormat="1" ht="12.75">
      <c r="A70" s="128" t="s">
        <v>52</v>
      </c>
      <c r="B70" s="129"/>
      <c r="C70" s="129"/>
      <c r="D70" s="129"/>
      <c r="E70" s="129"/>
      <c r="F70" s="129"/>
      <c r="G70" s="129"/>
      <c r="H70" s="129"/>
      <c r="I70" s="129"/>
      <c r="J70" s="129"/>
      <c r="O70" s="103"/>
    </row>
    <row r="71" spans="1:16" ht="24">
      <c r="A71" s="38" t="s">
        <v>53</v>
      </c>
      <c r="B71" s="39"/>
      <c r="C71" s="92"/>
      <c r="D71" s="41"/>
      <c r="E71" s="45"/>
      <c r="F71" s="46">
        <v>1</v>
      </c>
      <c r="G71" s="60">
        <f>F71*E71*D71+G72</f>
        <v>0</v>
      </c>
      <c r="H71" s="44">
        <v>0</v>
      </c>
      <c r="I71" s="58">
        <f>G71-H71</f>
        <v>0</v>
      </c>
      <c r="J71" s="47" t="s">
        <v>93</v>
      </c>
      <c r="L71">
        <f>B71</f>
        <v>0</v>
      </c>
      <c r="M71">
        <f t="shared" si="3"/>
        <v>0</v>
      </c>
      <c r="N71">
        <f>I71</f>
        <v>0</v>
      </c>
      <c r="O71" s="106"/>
      <c r="P71" s="38"/>
    </row>
    <row r="72" spans="1:16" ht="24">
      <c r="A72" s="38" t="s">
        <v>54</v>
      </c>
      <c r="B72" s="39"/>
      <c r="C72" s="92"/>
      <c r="D72" s="41"/>
      <c r="E72" s="45"/>
      <c r="F72" s="46">
        <v>1</v>
      </c>
      <c r="G72" s="61">
        <f aca="true" t="shared" si="15" ref="G72:G79">D72*E72*F72</f>
        <v>0</v>
      </c>
      <c r="H72" s="119" t="s">
        <v>127</v>
      </c>
      <c r="I72" s="119"/>
      <c r="J72" s="47" t="s">
        <v>94</v>
      </c>
      <c r="L72">
        <f>B72</f>
        <v>0</v>
      </c>
      <c r="M72">
        <f t="shared" si="3"/>
        <v>0</v>
      </c>
      <c r="N72" t="str">
        <f>H72</f>
        <v>erfasst</v>
      </c>
      <c r="O72" s="106"/>
      <c r="P72" s="38"/>
    </row>
    <row r="73" spans="1:16" ht="36">
      <c r="A73" s="48" t="s">
        <v>50</v>
      </c>
      <c r="B73" s="39"/>
      <c r="C73" s="92"/>
      <c r="D73" s="41">
        <v>0</v>
      </c>
      <c r="E73" s="45">
        <v>0</v>
      </c>
      <c r="F73" s="46">
        <v>1</v>
      </c>
      <c r="G73" s="60">
        <f t="shared" si="15"/>
        <v>0</v>
      </c>
      <c r="H73" s="44">
        <v>0</v>
      </c>
      <c r="I73" s="58">
        <f aca="true" t="shared" si="16" ref="I73:I79">G73-H73</f>
        <v>0</v>
      </c>
      <c r="J73" s="47" t="s">
        <v>95</v>
      </c>
      <c r="L73">
        <f>B73</f>
        <v>0</v>
      </c>
      <c r="M73">
        <f t="shared" si="3"/>
        <v>0</v>
      </c>
      <c r="N73">
        <f aca="true" t="shared" si="17" ref="N73:N79">I73</f>
        <v>0</v>
      </c>
      <c r="O73" s="106"/>
      <c r="P73" s="38"/>
    </row>
    <row r="74" spans="1:16" ht="12.75">
      <c r="A74" s="48" t="s">
        <v>51</v>
      </c>
      <c r="B74" s="39"/>
      <c r="C74" s="92"/>
      <c r="D74" s="41">
        <v>0</v>
      </c>
      <c r="E74" s="45">
        <v>0</v>
      </c>
      <c r="F74" s="46">
        <v>1</v>
      </c>
      <c r="G74" s="60">
        <f t="shared" si="15"/>
        <v>0</v>
      </c>
      <c r="H74" s="44">
        <v>0</v>
      </c>
      <c r="I74" s="58">
        <f t="shared" si="16"/>
        <v>0</v>
      </c>
      <c r="J74" s="47" t="s">
        <v>96</v>
      </c>
      <c r="L74">
        <f>B74</f>
        <v>0</v>
      </c>
      <c r="M74">
        <f>C74</f>
        <v>0</v>
      </c>
      <c r="N74">
        <f t="shared" si="17"/>
        <v>0</v>
      </c>
      <c r="O74" s="106"/>
      <c r="P74" s="38"/>
    </row>
    <row r="75" spans="1:16" ht="36">
      <c r="A75" s="48" t="s">
        <v>146</v>
      </c>
      <c r="B75" s="39"/>
      <c r="C75" s="92"/>
      <c r="D75" s="41">
        <v>0</v>
      </c>
      <c r="E75" s="45">
        <v>0</v>
      </c>
      <c r="F75" s="46">
        <v>1</v>
      </c>
      <c r="G75" s="60">
        <f>D75*E75*F75</f>
        <v>0</v>
      </c>
      <c r="H75" s="44">
        <v>0</v>
      </c>
      <c r="I75" s="58">
        <f>G75-H75</f>
        <v>0</v>
      </c>
      <c r="J75" s="47" t="s">
        <v>147</v>
      </c>
      <c r="L75">
        <f aca="true" t="shared" si="18" ref="L75:M78">B75</f>
        <v>0</v>
      </c>
      <c r="M75">
        <f t="shared" si="18"/>
        <v>0</v>
      </c>
      <c r="N75">
        <f t="shared" si="17"/>
        <v>0</v>
      </c>
      <c r="O75" s="106"/>
      <c r="P75" s="38"/>
    </row>
    <row r="76" spans="1:16" ht="17.25" customHeight="1">
      <c r="A76" s="48" t="s">
        <v>186</v>
      </c>
      <c r="B76" s="39"/>
      <c r="C76" s="92"/>
      <c r="D76" s="41">
        <v>0</v>
      </c>
      <c r="E76" s="45">
        <v>0</v>
      </c>
      <c r="F76" s="46">
        <v>1</v>
      </c>
      <c r="G76" s="60">
        <f>D76*E76*F76</f>
        <v>0</v>
      </c>
      <c r="H76" s="44">
        <v>0</v>
      </c>
      <c r="I76" s="58">
        <f>G76-H76</f>
        <v>0</v>
      </c>
      <c r="J76" s="47" t="s">
        <v>175</v>
      </c>
      <c r="L76">
        <f>B76</f>
        <v>0</v>
      </c>
      <c r="M76">
        <f>C76</f>
        <v>0</v>
      </c>
      <c r="N76">
        <f>I76</f>
        <v>0</v>
      </c>
      <c r="O76" s="106"/>
      <c r="P76" s="38"/>
    </row>
    <row r="77" spans="1:16" ht="12.75">
      <c r="A77" s="48" t="s">
        <v>149</v>
      </c>
      <c r="B77" s="39" t="s">
        <v>151</v>
      </c>
      <c r="C77" s="92"/>
      <c r="D77" s="41"/>
      <c r="E77" s="45"/>
      <c r="F77" s="46">
        <v>1</v>
      </c>
      <c r="G77" s="60">
        <f>D77*E77*F77</f>
        <v>0</v>
      </c>
      <c r="H77" s="44">
        <v>0</v>
      </c>
      <c r="I77" s="58">
        <f>G77-H77</f>
        <v>0</v>
      </c>
      <c r="J77" s="51"/>
      <c r="L77" t="str">
        <f t="shared" si="18"/>
        <v>hier eingeben</v>
      </c>
      <c r="M77">
        <f t="shared" si="18"/>
        <v>0</v>
      </c>
      <c r="N77">
        <f t="shared" si="17"/>
        <v>0</v>
      </c>
      <c r="O77" s="106"/>
      <c r="P77" s="38"/>
    </row>
    <row r="78" spans="1:16" ht="12.75">
      <c r="A78" s="48" t="s">
        <v>149</v>
      </c>
      <c r="B78" s="39" t="s">
        <v>151</v>
      </c>
      <c r="C78" s="92"/>
      <c r="D78" s="41">
        <v>0</v>
      </c>
      <c r="E78" s="45">
        <v>0</v>
      </c>
      <c r="F78" s="46">
        <v>1</v>
      </c>
      <c r="G78" s="60">
        <f>D78*E78*F78</f>
        <v>0</v>
      </c>
      <c r="H78" s="44">
        <v>0</v>
      </c>
      <c r="I78" s="58">
        <f>G78-H78</f>
        <v>0</v>
      </c>
      <c r="J78" s="51"/>
      <c r="L78" t="str">
        <f t="shared" si="18"/>
        <v>hier eingeben</v>
      </c>
      <c r="M78">
        <f t="shared" si="18"/>
        <v>0</v>
      </c>
      <c r="N78">
        <f t="shared" si="17"/>
        <v>0</v>
      </c>
      <c r="O78" s="106"/>
      <c r="P78" s="38"/>
    </row>
    <row r="79" spans="1:16" ht="12.75">
      <c r="A79" s="38"/>
      <c r="B79" s="39"/>
      <c r="C79" s="92"/>
      <c r="D79" s="41">
        <v>0</v>
      </c>
      <c r="E79" s="45">
        <v>0</v>
      </c>
      <c r="F79" s="46">
        <v>1</v>
      </c>
      <c r="G79" s="60">
        <f t="shared" si="15"/>
        <v>0</v>
      </c>
      <c r="H79" s="44">
        <v>0</v>
      </c>
      <c r="I79" s="58">
        <f t="shared" si="16"/>
        <v>0</v>
      </c>
      <c r="J79" s="51"/>
      <c r="L79">
        <f>B79</f>
        <v>0</v>
      </c>
      <c r="M79">
        <f t="shared" si="3"/>
        <v>0</v>
      </c>
      <c r="N79">
        <f t="shared" si="17"/>
        <v>0</v>
      </c>
      <c r="O79" s="106"/>
      <c r="P79" s="38"/>
    </row>
    <row r="80" spans="1:16" ht="12.75">
      <c r="A80" s="38"/>
      <c r="B80" s="39"/>
      <c r="C80" s="92"/>
      <c r="D80" s="41"/>
      <c r="E80" s="45"/>
      <c r="F80" s="46"/>
      <c r="G80" s="60"/>
      <c r="H80" s="44">
        <v>0</v>
      </c>
      <c r="I80" s="58"/>
      <c r="J80" s="51"/>
      <c r="O80" s="106"/>
      <c r="P80" s="38"/>
    </row>
    <row r="81" spans="1:15" s="2" customFormat="1" ht="13.5" thickBot="1">
      <c r="A81" s="49"/>
      <c r="B81" s="49"/>
      <c r="C81" s="49"/>
      <c r="D81" s="49"/>
      <c r="E81" s="49"/>
      <c r="F81" s="49"/>
      <c r="G81" s="49"/>
      <c r="H81" s="50"/>
      <c r="I81" s="53"/>
      <c r="J81" s="29"/>
      <c r="O81" s="103"/>
    </row>
    <row r="82" spans="1:15" ht="18.75" thickBot="1">
      <c r="A82" s="140" t="s">
        <v>61</v>
      </c>
      <c r="B82" s="141"/>
      <c r="C82" s="141"/>
      <c r="D82" s="141"/>
      <c r="E82" s="141"/>
      <c r="F82" s="141"/>
      <c r="G82" s="141"/>
      <c r="H82" s="141"/>
      <c r="I82" s="141"/>
      <c r="J82" s="142"/>
      <c r="L82" s="96" t="s">
        <v>155</v>
      </c>
      <c r="O82" s="103"/>
    </row>
    <row r="83" spans="1:16" ht="12.75">
      <c r="A83" s="60" t="s">
        <v>55</v>
      </c>
      <c r="B83" s="39"/>
      <c r="C83" s="92"/>
      <c r="D83" s="41">
        <v>0</v>
      </c>
      <c r="E83" s="45">
        <v>0</v>
      </c>
      <c r="F83" s="46">
        <v>1</v>
      </c>
      <c r="G83" s="60">
        <f>D83*E83*F83</f>
        <v>0</v>
      </c>
      <c r="H83" s="44">
        <v>0</v>
      </c>
      <c r="I83" s="58">
        <f aca="true" t="shared" si="19" ref="I83:I95">G83-H83</f>
        <v>0</v>
      </c>
      <c r="J83" s="51" t="s">
        <v>56</v>
      </c>
      <c r="L83">
        <f aca="true" t="shared" si="20" ref="L83:L88">B83</f>
        <v>0</v>
      </c>
      <c r="M83">
        <f t="shared" si="3"/>
        <v>0</v>
      </c>
      <c r="N83">
        <f aca="true" t="shared" si="21" ref="N83:N90">I83</f>
        <v>0</v>
      </c>
      <c r="O83" s="106"/>
      <c r="P83" s="38"/>
    </row>
    <row r="84" spans="1:16" ht="12.75">
      <c r="A84" s="60" t="s">
        <v>57</v>
      </c>
      <c r="B84" s="39"/>
      <c r="C84" s="92"/>
      <c r="D84" s="41">
        <v>0</v>
      </c>
      <c r="E84" s="45">
        <v>0</v>
      </c>
      <c r="F84" s="46">
        <v>1</v>
      </c>
      <c r="G84" s="60">
        <f aca="true" t="shared" si="22" ref="G84:G95">D84*E84*F84</f>
        <v>0</v>
      </c>
      <c r="H84" s="44">
        <v>0</v>
      </c>
      <c r="I84" s="58">
        <f t="shared" si="19"/>
        <v>0</v>
      </c>
      <c r="J84" s="51" t="s">
        <v>32</v>
      </c>
      <c r="L84">
        <f t="shared" si="20"/>
        <v>0</v>
      </c>
      <c r="M84">
        <f t="shared" si="3"/>
        <v>0</v>
      </c>
      <c r="N84">
        <f t="shared" si="21"/>
        <v>0</v>
      </c>
      <c r="O84" s="106"/>
      <c r="P84" s="38"/>
    </row>
    <row r="85" spans="1:16" ht="12.75">
      <c r="A85" s="60" t="s">
        <v>58</v>
      </c>
      <c r="B85" s="39"/>
      <c r="C85" s="92"/>
      <c r="D85" s="41">
        <v>0</v>
      </c>
      <c r="E85" s="45">
        <v>0</v>
      </c>
      <c r="F85" s="46">
        <v>1</v>
      </c>
      <c r="G85" s="60">
        <f t="shared" si="22"/>
        <v>0</v>
      </c>
      <c r="H85" s="44">
        <v>0</v>
      </c>
      <c r="I85" s="58">
        <f t="shared" si="19"/>
        <v>0</v>
      </c>
      <c r="J85" s="51" t="s">
        <v>107</v>
      </c>
      <c r="L85">
        <f t="shared" si="20"/>
        <v>0</v>
      </c>
      <c r="M85">
        <f>C85</f>
        <v>0</v>
      </c>
      <c r="N85">
        <f t="shared" si="21"/>
        <v>0</v>
      </c>
      <c r="O85" s="106"/>
      <c r="P85" s="38"/>
    </row>
    <row r="86" spans="1:16" ht="12.75">
      <c r="A86" s="60" t="s">
        <v>62</v>
      </c>
      <c r="B86" s="39" t="s">
        <v>63</v>
      </c>
      <c r="C86" s="92" t="s">
        <v>46</v>
      </c>
      <c r="D86" s="41">
        <v>0</v>
      </c>
      <c r="E86" s="45">
        <v>0</v>
      </c>
      <c r="F86" s="46">
        <v>1</v>
      </c>
      <c r="G86" s="60">
        <f>D86*E86*F86</f>
        <v>0</v>
      </c>
      <c r="H86" s="44">
        <v>0</v>
      </c>
      <c r="I86" s="58">
        <f>G86-H86</f>
        <v>0</v>
      </c>
      <c r="J86" s="51" t="s">
        <v>64</v>
      </c>
      <c r="L86" t="str">
        <f t="shared" si="20"/>
        <v>Maxcel</v>
      </c>
      <c r="M86" t="str">
        <f>C86</f>
        <v>Omya</v>
      </c>
      <c r="N86">
        <f>I86</f>
        <v>0</v>
      </c>
      <c r="O86" s="106"/>
      <c r="P86" s="38"/>
    </row>
    <row r="87" spans="1:16" ht="12.75">
      <c r="A87" s="60" t="s">
        <v>176</v>
      </c>
      <c r="B87" s="39" t="s">
        <v>177</v>
      </c>
      <c r="C87" s="92" t="s">
        <v>178</v>
      </c>
      <c r="D87" s="41">
        <v>0</v>
      </c>
      <c r="E87" s="45">
        <v>0</v>
      </c>
      <c r="F87" s="46">
        <v>1</v>
      </c>
      <c r="G87" s="60">
        <f t="shared" si="22"/>
        <v>0</v>
      </c>
      <c r="H87" s="44">
        <v>0</v>
      </c>
      <c r="I87" s="58">
        <f t="shared" si="19"/>
        <v>0</v>
      </c>
      <c r="J87" s="51" t="s">
        <v>135</v>
      </c>
      <c r="L87" t="str">
        <f t="shared" si="20"/>
        <v>Brevis</v>
      </c>
      <c r="M87" t="str">
        <f t="shared" si="3"/>
        <v>Leu Gygax</v>
      </c>
      <c r="N87">
        <f t="shared" si="21"/>
        <v>0</v>
      </c>
      <c r="O87" s="106"/>
      <c r="P87" s="38"/>
    </row>
    <row r="88" spans="1:16" ht="12.75">
      <c r="A88" s="60" t="s">
        <v>59</v>
      </c>
      <c r="B88" s="39"/>
      <c r="C88" s="92"/>
      <c r="D88" s="41">
        <v>0</v>
      </c>
      <c r="E88" s="45">
        <v>0</v>
      </c>
      <c r="F88" s="46">
        <v>1</v>
      </c>
      <c r="G88" s="60">
        <f t="shared" si="22"/>
        <v>0</v>
      </c>
      <c r="H88" s="44">
        <v>0</v>
      </c>
      <c r="I88" s="58">
        <f t="shared" si="19"/>
        <v>0</v>
      </c>
      <c r="J88" s="51" t="s">
        <v>60</v>
      </c>
      <c r="L88">
        <f t="shared" si="20"/>
        <v>0</v>
      </c>
      <c r="M88">
        <f t="shared" si="3"/>
        <v>0</v>
      </c>
      <c r="N88">
        <f t="shared" si="21"/>
        <v>0</v>
      </c>
      <c r="O88" s="106"/>
      <c r="P88" s="38"/>
    </row>
    <row r="89" spans="1:16" ht="12.75">
      <c r="A89" s="60" t="s">
        <v>65</v>
      </c>
      <c r="B89" s="39" t="s">
        <v>170</v>
      </c>
      <c r="C89" s="92" t="s">
        <v>128</v>
      </c>
      <c r="D89" s="41">
        <v>0</v>
      </c>
      <c r="E89" s="45">
        <v>0</v>
      </c>
      <c r="F89" s="46">
        <v>1</v>
      </c>
      <c r="G89" s="60">
        <f t="shared" si="22"/>
        <v>0</v>
      </c>
      <c r="H89" s="44">
        <v>0</v>
      </c>
      <c r="I89" s="58">
        <f t="shared" si="19"/>
        <v>0</v>
      </c>
      <c r="J89" s="51" t="s">
        <v>171</v>
      </c>
      <c r="L89" t="str">
        <f aca="true" t="shared" si="23" ref="L89:M91">B89</f>
        <v>Regalis Plus</v>
      </c>
      <c r="M89" t="str">
        <f t="shared" si="23"/>
        <v>Stähler</v>
      </c>
      <c r="N89">
        <f t="shared" si="21"/>
        <v>0</v>
      </c>
      <c r="O89" s="106"/>
      <c r="P89" s="38"/>
    </row>
    <row r="90" spans="1:16" ht="12.75">
      <c r="A90" s="60" t="s">
        <v>66</v>
      </c>
      <c r="B90" s="39" t="s">
        <v>67</v>
      </c>
      <c r="C90" s="92"/>
      <c r="D90" s="41">
        <v>0</v>
      </c>
      <c r="E90" s="45">
        <v>0</v>
      </c>
      <c r="F90" s="46">
        <v>1</v>
      </c>
      <c r="G90" s="60">
        <f>D90*E90*F90</f>
        <v>0</v>
      </c>
      <c r="H90" s="44">
        <v>0</v>
      </c>
      <c r="I90" s="58">
        <f t="shared" si="19"/>
        <v>0</v>
      </c>
      <c r="J90" s="47"/>
      <c r="L90" t="str">
        <f t="shared" si="23"/>
        <v>Bion</v>
      </c>
      <c r="M90">
        <f t="shared" si="23"/>
        <v>0</v>
      </c>
      <c r="N90">
        <f t="shared" si="21"/>
        <v>0</v>
      </c>
      <c r="O90" s="106"/>
      <c r="P90" s="38"/>
    </row>
    <row r="91" spans="1:16" ht="12.75">
      <c r="A91" s="60" t="s">
        <v>197</v>
      </c>
      <c r="B91" s="39"/>
      <c r="C91" s="92"/>
      <c r="D91" s="41">
        <v>0</v>
      </c>
      <c r="E91" s="45">
        <v>0</v>
      </c>
      <c r="F91" s="46">
        <v>1</v>
      </c>
      <c r="G91" s="60">
        <f t="shared" si="22"/>
        <v>0</v>
      </c>
      <c r="H91" s="44">
        <v>0</v>
      </c>
      <c r="I91" s="58">
        <f t="shared" si="19"/>
        <v>0</v>
      </c>
      <c r="J91" s="51" t="s">
        <v>68</v>
      </c>
      <c r="L91">
        <f t="shared" si="23"/>
        <v>0</v>
      </c>
      <c r="M91">
        <f t="shared" si="23"/>
        <v>0</v>
      </c>
      <c r="N91">
        <f>I91</f>
        <v>0</v>
      </c>
      <c r="O91" s="106"/>
      <c r="P91" s="38"/>
    </row>
    <row r="92" spans="1:16" ht="12.75">
      <c r="A92" s="60" t="s">
        <v>133</v>
      </c>
      <c r="B92" s="39" t="s">
        <v>134</v>
      </c>
      <c r="C92" s="92" t="s">
        <v>46</v>
      </c>
      <c r="D92" s="41">
        <v>0</v>
      </c>
      <c r="E92" s="45">
        <v>20</v>
      </c>
      <c r="F92" s="46">
        <v>1</v>
      </c>
      <c r="G92" s="60">
        <f>D92*E92*F92</f>
        <v>0</v>
      </c>
      <c r="H92" s="44">
        <v>0</v>
      </c>
      <c r="I92" s="58">
        <f>G92-H92</f>
        <v>0</v>
      </c>
      <c r="J92" s="51" t="s">
        <v>135</v>
      </c>
      <c r="L92" t="str">
        <f aca="true" t="shared" si="24" ref="L92:M94">B92</f>
        <v>LMA</v>
      </c>
      <c r="M92" t="str">
        <f t="shared" si="24"/>
        <v>Omya</v>
      </c>
      <c r="N92">
        <f>I92</f>
        <v>0</v>
      </c>
      <c r="O92" s="106"/>
      <c r="P92" s="38"/>
    </row>
    <row r="93" spans="1:16" ht="12.75">
      <c r="A93" s="60" t="s">
        <v>187</v>
      </c>
      <c r="B93" s="39" t="s">
        <v>187</v>
      </c>
      <c r="C93" s="92" t="s">
        <v>172</v>
      </c>
      <c r="D93" s="41">
        <v>0</v>
      </c>
      <c r="E93" s="45">
        <v>20</v>
      </c>
      <c r="F93" s="46">
        <v>1</v>
      </c>
      <c r="G93" s="60">
        <f>D93*E93*F93</f>
        <v>0</v>
      </c>
      <c r="H93" s="44">
        <v>0</v>
      </c>
      <c r="I93" s="58">
        <f>G93-H93</f>
        <v>0</v>
      </c>
      <c r="J93" s="51" t="s">
        <v>135</v>
      </c>
      <c r="L93" t="str">
        <f t="shared" si="24"/>
        <v>Blossom Protec</v>
      </c>
      <c r="M93" t="str">
        <f t="shared" si="24"/>
        <v>Andermatt</v>
      </c>
      <c r="N93">
        <f>I93</f>
        <v>0</v>
      </c>
      <c r="O93" s="106"/>
      <c r="P93" s="38"/>
    </row>
    <row r="94" spans="1:16" ht="12.75">
      <c r="A94" s="48" t="s">
        <v>149</v>
      </c>
      <c r="B94" s="39" t="s">
        <v>151</v>
      </c>
      <c r="C94" s="92"/>
      <c r="D94" s="41">
        <v>0</v>
      </c>
      <c r="E94" s="45">
        <v>0</v>
      </c>
      <c r="F94" s="46">
        <v>1</v>
      </c>
      <c r="G94" s="60">
        <f>D94*E94*F94</f>
        <v>0</v>
      </c>
      <c r="H94" s="44">
        <v>0</v>
      </c>
      <c r="I94" s="58">
        <f>G94-H94</f>
        <v>0</v>
      </c>
      <c r="J94" s="51"/>
      <c r="L94" t="str">
        <f t="shared" si="24"/>
        <v>hier eingeben</v>
      </c>
      <c r="M94">
        <f t="shared" si="24"/>
        <v>0</v>
      </c>
      <c r="N94">
        <f>I94</f>
        <v>0</v>
      </c>
      <c r="O94" s="106"/>
      <c r="P94" s="38"/>
    </row>
    <row r="95" spans="1:16" ht="12.75">
      <c r="A95" s="38"/>
      <c r="B95" s="39"/>
      <c r="C95" s="92"/>
      <c r="D95" s="41">
        <v>0</v>
      </c>
      <c r="E95" s="45">
        <v>0</v>
      </c>
      <c r="F95" s="46">
        <v>1</v>
      </c>
      <c r="G95" s="60">
        <f t="shared" si="22"/>
        <v>0</v>
      </c>
      <c r="H95" s="44">
        <v>0</v>
      </c>
      <c r="I95" s="58">
        <f t="shared" si="19"/>
        <v>0</v>
      </c>
      <c r="J95" s="51"/>
      <c r="L95">
        <f>B95</f>
        <v>0</v>
      </c>
      <c r="M95">
        <f>C95</f>
        <v>0</v>
      </c>
      <c r="N95">
        <f>I95</f>
        <v>0</v>
      </c>
      <c r="O95" s="106"/>
      <c r="P95" s="38"/>
    </row>
    <row r="96" spans="1:15" s="2" customFormat="1" ht="13.5" thickBot="1">
      <c r="A96" s="49"/>
      <c r="B96" s="49"/>
      <c r="C96" s="49"/>
      <c r="D96" s="49"/>
      <c r="E96" s="49"/>
      <c r="F96" s="49"/>
      <c r="G96" s="49"/>
      <c r="H96" s="50"/>
      <c r="I96" s="53"/>
      <c r="J96" s="29"/>
      <c r="O96" s="103"/>
    </row>
    <row r="97" spans="1:15" ht="18.75" thickBot="1">
      <c r="A97" s="135" t="s">
        <v>69</v>
      </c>
      <c r="B97" s="136"/>
      <c r="C97" s="136"/>
      <c r="D97" s="136"/>
      <c r="E97" s="136"/>
      <c r="F97" s="136"/>
      <c r="G97" s="136"/>
      <c r="H97" s="136"/>
      <c r="I97" s="136"/>
      <c r="J97" s="137"/>
      <c r="L97" s="96" t="s">
        <v>154</v>
      </c>
      <c r="O97" s="103"/>
    </row>
    <row r="98" spans="1:16" ht="12.75">
      <c r="A98" s="60" t="s">
        <v>70</v>
      </c>
      <c r="B98" s="39"/>
      <c r="C98" s="92"/>
      <c r="D98" s="41">
        <v>0</v>
      </c>
      <c r="E98" s="45">
        <v>0</v>
      </c>
      <c r="F98" s="46">
        <v>1</v>
      </c>
      <c r="G98" s="60">
        <f aca="true" t="shared" si="25" ref="G98:G116">D98*E98*F98</f>
        <v>0</v>
      </c>
      <c r="H98" s="44">
        <v>0</v>
      </c>
      <c r="I98" s="58">
        <f aca="true" t="shared" si="26" ref="I98:I116">G98-H98</f>
        <v>0</v>
      </c>
      <c r="J98" s="51" t="s">
        <v>71</v>
      </c>
      <c r="L98">
        <f aca="true" t="shared" si="27" ref="L98:M102">B98</f>
        <v>0</v>
      </c>
      <c r="M98">
        <f t="shared" si="27"/>
        <v>0</v>
      </c>
      <c r="N98">
        <f>I98</f>
        <v>0</v>
      </c>
      <c r="O98" s="106"/>
      <c r="P98" s="38"/>
    </row>
    <row r="99" spans="1:16" ht="12.75">
      <c r="A99" s="60" t="s">
        <v>72</v>
      </c>
      <c r="B99" s="39"/>
      <c r="C99" s="92"/>
      <c r="D99" s="41">
        <v>0</v>
      </c>
      <c r="E99" s="45">
        <v>0</v>
      </c>
      <c r="F99" s="46">
        <v>1</v>
      </c>
      <c r="G99" s="60">
        <f t="shared" si="25"/>
        <v>0</v>
      </c>
      <c r="H99" s="44">
        <v>0</v>
      </c>
      <c r="I99" s="58">
        <f t="shared" si="26"/>
        <v>0</v>
      </c>
      <c r="J99" s="51"/>
      <c r="L99">
        <f t="shared" si="27"/>
        <v>0</v>
      </c>
      <c r="M99">
        <f t="shared" si="27"/>
        <v>0</v>
      </c>
      <c r="N99">
        <f>I99</f>
        <v>0</v>
      </c>
      <c r="O99" s="106"/>
      <c r="P99" s="38"/>
    </row>
    <row r="100" spans="1:16" ht="12.75">
      <c r="A100" s="69" t="s">
        <v>137</v>
      </c>
      <c r="B100" s="70" t="s">
        <v>138</v>
      </c>
      <c r="C100" s="93" t="s">
        <v>139</v>
      </c>
      <c r="D100" s="41">
        <v>0</v>
      </c>
      <c r="E100" s="45">
        <v>0</v>
      </c>
      <c r="F100" s="46">
        <v>1</v>
      </c>
      <c r="G100" s="60">
        <f>D100*E100*F100</f>
        <v>0</v>
      </c>
      <c r="H100" s="44">
        <v>0</v>
      </c>
      <c r="I100" s="58">
        <f>G100-H100</f>
        <v>0</v>
      </c>
      <c r="J100" s="51"/>
      <c r="L100" t="str">
        <f t="shared" si="27"/>
        <v>Agro N fluid</v>
      </c>
      <c r="M100" t="str">
        <f t="shared" si="27"/>
        <v>Leu + Gygax</v>
      </c>
      <c r="N100">
        <f>I100</f>
        <v>0</v>
      </c>
      <c r="O100" s="106"/>
      <c r="P100" s="38"/>
    </row>
    <row r="101" spans="1:16" ht="12.75">
      <c r="A101" s="60" t="s">
        <v>184</v>
      </c>
      <c r="B101" s="39" t="s">
        <v>183</v>
      </c>
      <c r="C101" s="92" t="s">
        <v>46</v>
      </c>
      <c r="D101" s="41">
        <v>0</v>
      </c>
      <c r="E101" s="45">
        <v>0</v>
      </c>
      <c r="F101" s="46">
        <v>1</v>
      </c>
      <c r="G101" s="60">
        <f>D101*E101*F101</f>
        <v>0</v>
      </c>
      <c r="H101" s="44">
        <v>0</v>
      </c>
      <c r="I101" s="58">
        <f>G101-H101</f>
        <v>0</v>
      </c>
      <c r="J101" s="51" t="s">
        <v>185</v>
      </c>
      <c r="L101" t="str">
        <f t="shared" si="27"/>
        <v>Micoplant</v>
      </c>
      <c r="M101" t="str">
        <f t="shared" si="27"/>
        <v>Omya</v>
      </c>
      <c r="N101">
        <f>I101</f>
        <v>0</v>
      </c>
      <c r="O101" s="106"/>
      <c r="P101" s="38"/>
    </row>
    <row r="102" spans="1:16" ht="12.75">
      <c r="A102" s="60" t="s">
        <v>19</v>
      </c>
      <c r="B102" s="39"/>
      <c r="C102" s="92"/>
      <c r="D102" s="41">
        <v>0</v>
      </c>
      <c r="E102" s="45">
        <v>0</v>
      </c>
      <c r="F102" s="46">
        <v>1</v>
      </c>
      <c r="G102" s="60">
        <f t="shared" si="25"/>
        <v>0</v>
      </c>
      <c r="H102" s="44">
        <v>0</v>
      </c>
      <c r="I102" s="58">
        <f t="shared" si="26"/>
        <v>0</v>
      </c>
      <c r="J102" s="51" t="s">
        <v>73</v>
      </c>
      <c r="L102">
        <f t="shared" si="27"/>
        <v>0</v>
      </c>
      <c r="M102">
        <f t="shared" si="27"/>
        <v>0</v>
      </c>
      <c r="N102">
        <f>I102</f>
        <v>0</v>
      </c>
      <c r="O102" s="106"/>
      <c r="P102" s="38"/>
    </row>
    <row r="103" spans="1:16" ht="12.75">
      <c r="A103" s="60" t="s">
        <v>91</v>
      </c>
      <c r="B103" s="39"/>
      <c r="C103" s="92"/>
      <c r="D103" s="41">
        <v>0</v>
      </c>
      <c r="E103" s="45">
        <v>0</v>
      </c>
      <c r="F103" s="46">
        <v>1</v>
      </c>
      <c r="G103" s="60">
        <f t="shared" si="25"/>
        <v>0</v>
      </c>
      <c r="H103" s="44">
        <v>0</v>
      </c>
      <c r="I103" s="58">
        <f t="shared" si="26"/>
        <v>0</v>
      </c>
      <c r="J103" s="47" t="s">
        <v>92</v>
      </c>
      <c r="L103">
        <f aca="true" t="shared" si="28" ref="L103:L131">B103</f>
        <v>0</v>
      </c>
      <c r="M103">
        <f aca="true" t="shared" si="29" ref="M103:M132">C103</f>
        <v>0</v>
      </c>
      <c r="N103">
        <f aca="true" t="shared" si="30" ref="N103:N132">I103</f>
        <v>0</v>
      </c>
      <c r="O103" s="106"/>
      <c r="P103" s="38"/>
    </row>
    <row r="104" spans="1:16" ht="24">
      <c r="A104" s="60" t="s">
        <v>90</v>
      </c>
      <c r="B104" s="39"/>
      <c r="C104" s="92"/>
      <c r="D104" s="41">
        <v>0</v>
      </c>
      <c r="E104" s="45">
        <v>0</v>
      </c>
      <c r="F104" s="46">
        <v>1</v>
      </c>
      <c r="G104" s="60">
        <f t="shared" si="25"/>
        <v>0</v>
      </c>
      <c r="H104" s="44">
        <v>0</v>
      </c>
      <c r="I104" s="58">
        <f t="shared" si="26"/>
        <v>0</v>
      </c>
      <c r="J104" s="47" t="s">
        <v>74</v>
      </c>
      <c r="L104">
        <f t="shared" si="28"/>
        <v>0</v>
      </c>
      <c r="M104">
        <f t="shared" si="29"/>
        <v>0</v>
      </c>
      <c r="N104">
        <f t="shared" si="30"/>
        <v>0</v>
      </c>
      <c r="O104" s="106"/>
      <c r="P104" s="38"/>
    </row>
    <row r="105" spans="1:16" ht="36">
      <c r="A105" s="60" t="s">
        <v>89</v>
      </c>
      <c r="B105" s="39"/>
      <c r="C105" s="92"/>
      <c r="D105" s="41">
        <v>0</v>
      </c>
      <c r="E105" s="45">
        <v>0</v>
      </c>
      <c r="F105" s="46">
        <v>1</v>
      </c>
      <c r="G105" s="60">
        <f t="shared" si="25"/>
        <v>0</v>
      </c>
      <c r="H105" s="44">
        <v>0</v>
      </c>
      <c r="I105" s="58">
        <f t="shared" si="26"/>
        <v>0</v>
      </c>
      <c r="J105" s="47" t="s">
        <v>75</v>
      </c>
      <c r="L105">
        <f t="shared" si="28"/>
        <v>0</v>
      </c>
      <c r="M105">
        <f t="shared" si="29"/>
        <v>0</v>
      </c>
      <c r="N105">
        <f t="shared" si="30"/>
        <v>0</v>
      </c>
      <c r="O105" s="106"/>
      <c r="P105" s="38"/>
    </row>
    <row r="106" spans="1:16" ht="25.5">
      <c r="A106" s="62" t="s">
        <v>76</v>
      </c>
      <c r="B106" s="39"/>
      <c r="C106" s="92"/>
      <c r="D106" s="41">
        <v>0</v>
      </c>
      <c r="E106" s="45">
        <v>0</v>
      </c>
      <c r="F106" s="46">
        <v>1</v>
      </c>
      <c r="G106" s="60">
        <f t="shared" si="25"/>
        <v>0</v>
      </c>
      <c r="H106" s="44">
        <v>0</v>
      </c>
      <c r="I106" s="58">
        <f t="shared" si="26"/>
        <v>0</v>
      </c>
      <c r="J106" s="51" t="s">
        <v>78</v>
      </c>
      <c r="L106">
        <f t="shared" si="28"/>
        <v>0</v>
      </c>
      <c r="M106">
        <f t="shared" si="29"/>
        <v>0</v>
      </c>
      <c r="N106">
        <f t="shared" si="30"/>
        <v>0</v>
      </c>
      <c r="O106" s="106"/>
      <c r="P106" s="38"/>
    </row>
    <row r="107" spans="1:16" ht="38.25">
      <c r="A107" s="62" t="s">
        <v>77</v>
      </c>
      <c r="B107" s="39"/>
      <c r="C107" s="92"/>
      <c r="D107" s="41">
        <v>0</v>
      </c>
      <c r="E107" s="45">
        <v>0</v>
      </c>
      <c r="F107" s="46">
        <v>1</v>
      </c>
      <c r="G107" s="60">
        <f t="shared" si="25"/>
        <v>0</v>
      </c>
      <c r="H107" s="44">
        <v>0</v>
      </c>
      <c r="I107" s="58">
        <f t="shared" si="26"/>
        <v>0</v>
      </c>
      <c r="J107" s="52" t="s">
        <v>79</v>
      </c>
      <c r="L107">
        <f t="shared" si="28"/>
        <v>0</v>
      </c>
      <c r="M107">
        <f t="shared" si="29"/>
        <v>0</v>
      </c>
      <c r="N107">
        <f t="shared" si="30"/>
        <v>0</v>
      </c>
      <c r="O107" s="106"/>
      <c r="P107" s="38"/>
    </row>
    <row r="108" spans="1:16" ht="25.5">
      <c r="A108" s="62" t="s">
        <v>82</v>
      </c>
      <c r="B108" s="39"/>
      <c r="C108" s="92"/>
      <c r="D108" s="41">
        <v>0</v>
      </c>
      <c r="E108" s="45">
        <v>0</v>
      </c>
      <c r="F108" s="46">
        <v>1</v>
      </c>
      <c r="G108" s="60">
        <f t="shared" si="25"/>
        <v>0</v>
      </c>
      <c r="H108" s="44">
        <v>0</v>
      </c>
      <c r="I108" s="58">
        <f t="shared" si="26"/>
        <v>0</v>
      </c>
      <c r="J108" s="51"/>
      <c r="L108">
        <f t="shared" si="28"/>
        <v>0</v>
      </c>
      <c r="M108">
        <f t="shared" si="29"/>
        <v>0</v>
      </c>
      <c r="N108">
        <f t="shared" si="30"/>
        <v>0</v>
      </c>
      <c r="O108" s="106"/>
      <c r="P108" s="38"/>
    </row>
    <row r="109" spans="1:16" ht="12.75">
      <c r="A109" s="60" t="s">
        <v>81</v>
      </c>
      <c r="B109" s="39"/>
      <c r="C109" s="92"/>
      <c r="D109" s="41">
        <v>0</v>
      </c>
      <c r="E109" s="45">
        <v>0</v>
      </c>
      <c r="F109" s="46">
        <v>1</v>
      </c>
      <c r="G109" s="60">
        <f t="shared" si="25"/>
        <v>0</v>
      </c>
      <c r="H109" s="44">
        <v>0</v>
      </c>
      <c r="I109" s="58">
        <f t="shared" si="26"/>
        <v>0</v>
      </c>
      <c r="J109" s="51"/>
      <c r="L109">
        <f t="shared" si="28"/>
        <v>0</v>
      </c>
      <c r="M109">
        <f t="shared" si="29"/>
        <v>0</v>
      </c>
      <c r="N109">
        <f t="shared" si="30"/>
        <v>0</v>
      </c>
      <c r="O109" s="106"/>
      <c r="P109" s="38"/>
    </row>
    <row r="110" spans="1:16" ht="12.75">
      <c r="A110" s="62" t="s">
        <v>83</v>
      </c>
      <c r="B110" s="39"/>
      <c r="C110" s="92"/>
      <c r="D110" s="41">
        <v>0</v>
      </c>
      <c r="E110" s="45">
        <v>0</v>
      </c>
      <c r="F110" s="46">
        <v>1</v>
      </c>
      <c r="G110" s="60">
        <f t="shared" si="25"/>
        <v>0</v>
      </c>
      <c r="H110" s="44">
        <v>0</v>
      </c>
      <c r="I110" s="58">
        <f t="shared" si="26"/>
        <v>0</v>
      </c>
      <c r="J110" s="51" t="s">
        <v>86</v>
      </c>
      <c r="L110">
        <f>B110</f>
        <v>0</v>
      </c>
      <c r="M110">
        <f>C110</f>
        <v>0</v>
      </c>
      <c r="N110">
        <f>I110</f>
        <v>0</v>
      </c>
      <c r="O110" s="106"/>
      <c r="P110" s="38"/>
    </row>
    <row r="111" spans="1:16" ht="12.75">
      <c r="A111" s="62" t="s">
        <v>100</v>
      </c>
      <c r="B111" s="39"/>
      <c r="C111" s="92"/>
      <c r="D111" s="41">
        <v>0</v>
      </c>
      <c r="E111" s="45">
        <v>0</v>
      </c>
      <c r="F111" s="46">
        <v>1</v>
      </c>
      <c r="G111" s="60">
        <f t="shared" si="25"/>
        <v>0</v>
      </c>
      <c r="H111" s="44">
        <v>0</v>
      </c>
      <c r="I111" s="58">
        <f t="shared" si="26"/>
        <v>0</v>
      </c>
      <c r="J111" s="51" t="s">
        <v>101</v>
      </c>
      <c r="L111">
        <f t="shared" si="28"/>
        <v>0</v>
      </c>
      <c r="M111">
        <f t="shared" si="29"/>
        <v>0</v>
      </c>
      <c r="N111">
        <f t="shared" si="30"/>
        <v>0</v>
      </c>
      <c r="O111" s="106"/>
      <c r="P111" s="38"/>
    </row>
    <row r="112" spans="1:16" ht="12.75">
      <c r="A112" s="62" t="s">
        <v>179</v>
      </c>
      <c r="B112" s="39"/>
      <c r="C112" s="92"/>
      <c r="D112" s="41">
        <v>0</v>
      </c>
      <c r="E112" s="45">
        <v>0</v>
      </c>
      <c r="F112" s="46">
        <v>1</v>
      </c>
      <c r="G112" s="60">
        <f>D112*E112*F112</f>
        <v>0</v>
      </c>
      <c r="H112" s="44">
        <v>0</v>
      </c>
      <c r="I112" s="58">
        <f>G112-H112</f>
        <v>0</v>
      </c>
      <c r="J112" s="51" t="s">
        <v>85</v>
      </c>
      <c r="L112">
        <f>B112</f>
        <v>0</v>
      </c>
      <c r="M112">
        <f>C112</f>
        <v>0</v>
      </c>
      <c r="N112">
        <f>I112</f>
        <v>0</v>
      </c>
      <c r="O112" s="106"/>
      <c r="P112" s="38"/>
    </row>
    <row r="113" spans="1:16" ht="25.5">
      <c r="A113" s="62" t="s">
        <v>180</v>
      </c>
      <c r="B113" s="39" t="s">
        <v>181</v>
      </c>
      <c r="C113" s="92"/>
      <c r="D113" s="41">
        <v>0</v>
      </c>
      <c r="E113" s="45">
        <v>0</v>
      </c>
      <c r="F113" s="46">
        <v>1</v>
      </c>
      <c r="G113" s="60">
        <f t="shared" si="25"/>
        <v>0</v>
      </c>
      <c r="H113" s="44">
        <v>0</v>
      </c>
      <c r="I113" s="58">
        <f t="shared" si="26"/>
        <v>0</v>
      </c>
      <c r="J113" s="51" t="s">
        <v>182</v>
      </c>
      <c r="L113" t="str">
        <f t="shared" si="28"/>
        <v>Citora Power</v>
      </c>
      <c r="M113">
        <f t="shared" si="29"/>
        <v>0</v>
      </c>
      <c r="N113">
        <f t="shared" si="30"/>
        <v>0</v>
      </c>
      <c r="O113" s="106"/>
      <c r="P113" s="38"/>
    </row>
    <row r="114" spans="1:16" ht="12.75">
      <c r="A114" s="62" t="s">
        <v>84</v>
      </c>
      <c r="B114" s="39"/>
      <c r="C114" s="92"/>
      <c r="D114" s="41">
        <v>0</v>
      </c>
      <c r="E114" s="45">
        <v>0</v>
      </c>
      <c r="F114" s="46">
        <v>1</v>
      </c>
      <c r="G114" s="60">
        <f t="shared" si="25"/>
        <v>0</v>
      </c>
      <c r="H114" s="44">
        <v>0</v>
      </c>
      <c r="I114" s="58">
        <f t="shared" si="26"/>
        <v>0</v>
      </c>
      <c r="J114" s="51"/>
      <c r="L114">
        <f t="shared" si="28"/>
        <v>0</v>
      </c>
      <c r="M114">
        <f t="shared" si="29"/>
        <v>0</v>
      </c>
      <c r="N114">
        <f t="shared" si="30"/>
        <v>0</v>
      </c>
      <c r="O114" s="106"/>
      <c r="P114" s="38"/>
    </row>
    <row r="115" spans="1:16" ht="12.75">
      <c r="A115" s="62" t="s">
        <v>87</v>
      </c>
      <c r="B115" s="39"/>
      <c r="C115" s="92"/>
      <c r="D115" s="41">
        <v>0</v>
      </c>
      <c r="E115" s="45">
        <v>0</v>
      </c>
      <c r="F115" s="46">
        <v>1</v>
      </c>
      <c r="G115" s="60">
        <f t="shared" si="25"/>
        <v>0</v>
      </c>
      <c r="H115" s="44">
        <v>0</v>
      </c>
      <c r="I115" s="58">
        <f t="shared" si="26"/>
        <v>0</v>
      </c>
      <c r="J115" s="51" t="s">
        <v>88</v>
      </c>
      <c r="L115">
        <f t="shared" si="28"/>
        <v>0</v>
      </c>
      <c r="M115">
        <f t="shared" si="29"/>
        <v>0</v>
      </c>
      <c r="N115">
        <f t="shared" si="30"/>
        <v>0</v>
      </c>
      <c r="O115" s="106"/>
      <c r="P115" s="38"/>
    </row>
    <row r="116" spans="1:16" ht="12.75">
      <c r="A116" s="48" t="s">
        <v>148</v>
      </c>
      <c r="B116" s="39" t="s">
        <v>151</v>
      </c>
      <c r="C116" s="92"/>
      <c r="D116" s="41">
        <v>0</v>
      </c>
      <c r="E116" s="45">
        <v>0</v>
      </c>
      <c r="F116" s="46">
        <v>1</v>
      </c>
      <c r="G116" s="60">
        <f t="shared" si="25"/>
        <v>0</v>
      </c>
      <c r="H116" s="44">
        <v>0</v>
      </c>
      <c r="I116" s="58">
        <f t="shared" si="26"/>
        <v>0</v>
      </c>
      <c r="J116" s="51"/>
      <c r="L116" t="str">
        <f t="shared" si="28"/>
        <v>hier eingeben</v>
      </c>
      <c r="M116">
        <f t="shared" si="29"/>
        <v>0</v>
      </c>
      <c r="N116">
        <f t="shared" si="30"/>
        <v>0</v>
      </c>
      <c r="O116" s="106"/>
      <c r="P116" s="38"/>
    </row>
    <row r="117" spans="1:16" ht="13.5" thickBot="1">
      <c r="A117" s="48" t="s">
        <v>148</v>
      </c>
      <c r="B117" s="39" t="s">
        <v>151</v>
      </c>
      <c r="C117" s="92"/>
      <c r="D117" s="41">
        <v>0</v>
      </c>
      <c r="E117" s="45">
        <v>0</v>
      </c>
      <c r="F117" s="46">
        <v>1</v>
      </c>
      <c r="G117" s="60">
        <f>D117*E117*F117</f>
        <v>0</v>
      </c>
      <c r="H117" s="44">
        <v>0</v>
      </c>
      <c r="I117" s="58">
        <f>G117-H117</f>
        <v>0</v>
      </c>
      <c r="J117" s="51"/>
      <c r="L117" t="str">
        <f>B117</f>
        <v>hier eingeben</v>
      </c>
      <c r="M117">
        <f>C117</f>
        <v>0</v>
      </c>
      <c r="N117">
        <f>I117</f>
        <v>0</v>
      </c>
      <c r="O117" s="106"/>
      <c r="P117" s="38"/>
    </row>
    <row r="118" spans="1:15" ht="18.75" thickBot="1">
      <c r="A118" s="135" t="s">
        <v>80</v>
      </c>
      <c r="B118" s="138"/>
      <c r="C118" s="138"/>
      <c r="D118" s="138"/>
      <c r="E118" s="138"/>
      <c r="F118" s="138"/>
      <c r="G118" s="138"/>
      <c r="H118" s="138"/>
      <c r="I118" s="138"/>
      <c r="J118" s="139"/>
      <c r="L118" s="95" t="s">
        <v>153</v>
      </c>
      <c r="M118" s="2"/>
      <c r="N118" s="2"/>
      <c r="O118" s="103"/>
    </row>
    <row r="119" spans="1:16" ht="12.75">
      <c r="A119" s="69" t="s">
        <v>10</v>
      </c>
      <c r="B119" s="70" t="s">
        <v>200</v>
      </c>
      <c r="C119" s="92"/>
      <c r="D119" s="41">
        <v>0</v>
      </c>
      <c r="E119" s="45">
        <v>0</v>
      </c>
      <c r="F119" s="46">
        <v>1</v>
      </c>
      <c r="G119" s="60">
        <f aca="true" t="shared" si="31" ref="G119:G126">D119*E119*F119</f>
        <v>0</v>
      </c>
      <c r="H119" s="44">
        <v>0</v>
      </c>
      <c r="I119" s="58">
        <f aca="true" t="shared" si="32" ref="I119:I126">G119-H119</f>
        <v>0</v>
      </c>
      <c r="J119" s="51" t="s">
        <v>99</v>
      </c>
      <c r="L119" t="str">
        <f t="shared" si="28"/>
        <v>Magnesium Chelat EDTA</v>
      </c>
      <c r="M119">
        <f t="shared" si="29"/>
        <v>0</v>
      </c>
      <c r="N119">
        <f t="shared" si="30"/>
        <v>0</v>
      </c>
      <c r="O119" s="106"/>
      <c r="P119" s="38"/>
    </row>
    <row r="120" spans="1:16" ht="12.75">
      <c r="A120" s="60" t="s">
        <v>11</v>
      </c>
      <c r="B120" s="70" t="s">
        <v>201</v>
      </c>
      <c r="C120" s="92"/>
      <c r="D120" s="41">
        <v>0</v>
      </c>
      <c r="E120" s="45">
        <v>0</v>
      </c>
      <c r="F120" s="46">
        <v>1</v>
      </c>
      <c r="G120" s="60">
        <f t="shared" si="31"/>
        <v>0</v>
      </c>
      <c r="H120" s="44">
        <v>0</v>
      </c>
      <c r="I120" s="58">
        <f t="shared" si="32"/>
        <v>0</v>
      </c>
      <c r="J120" s="51" t="s">
        <v>99</v>
      </c>
      <c r="L120" t="str">
        <f t="shared" si="28"/>
        <v>Mangan Chelat EDTA</v>
      </c>
      <c r="M120">
        <f t="shared" si="29"/>
        <v>0</v>
      </c>
      <c r="N120">
        <f t="shared" si="30"/>
        <v>0</v>
      </c>
      <c r="O120" s="106"/>
      <c r="P120" s="38"/>
    </row>
    <row r="121" spans="1:16" ht="12.75">
      <c r="A121" s="60" t="s">
        <v>12</v>
      </c>
      <c r="B121" s="70" t="s">
        <v>202</v>
      </c>
      <c r="C121" s="92"/>
      <c r="D121" s="41">
        <v>0</v>
      </c>
      <c r="E121" s="45">
        <v>0</v>
      </c>
      <c r="F121" s="46">
        <v>1</v>
      </c>
      <c r="G121" s="60">
        <f>D121*E121*F121</f>
        <v>0</v>
      </c>
      <c r="H121" s="44">
        <v>0</v>
      </c>
      <c r="I121" s="58">
        <f>G121-H121</f>
        <v>0</v>
      </c>
      <c r="J121" s="51" t="s">
        <v>99</v>
      </c>
      <c r="L121" t="str">
        <f>B121</f>
        <v>Eisenchelat EDTA</v>
      </c>
      <c r="M121">
        <f>C121</f>
        <v>0</v>
      </c>
      <c r="N121">
        <f>I121</f>
        <v>0</v>
      </c>
      <c r="O121" s="106"/>
      <c r="P121" s="38"/>
    </row>
    <row r="122" spans="1:16" ht="12.75">
      <c r="A122" s="60" t="s">
        <v>12</v>
      </c>
      <c r="B122" s="70" t="s">
        <v>204</v>
      </c>
      <c r="C122" s="92"/>
      <c r="D122" s="41">
        <v>0</v>
      </c>
      <c r="E122" s="45">
        <v>0</v>
      </c>
      <c r="F122" s="46">
        <v>1</v>
      </c>
      <c r="G122" s="60">
        <f t="shared" si="31"/>
        <v>0</v>
      </c>
      <c r="H122" s="44">
        <v>0</v>
      </c>
      <c r="I122" s="58">
        <f t="shared" si="32"/>
        <v>0</v>
      </c>
      <c r="J122" s="99" t="s">
        <v>205</v>
      </c>
      <c r="L122" t="str">
        <f t="shared" si="28"/>
        <v>Eisenchelat EDDHA für hohen pH</v>
      </c>
      <c r="M122">
        <f t="shared" si="29"/>
        <v>0</v>
      </c>
      <c r="N122">
        <f t="shared" si="30"/>
        <v>0</v>
      </c>
      <c r="O122" s="106"/>
      <c r="P122" s="38"/>
    </row>
    <row r="123" spans="1:16" ht="12.75">
      <c r="A123" s="60" t="s">
        <v>136</v>
      </c>
      <c r="B123" s="70" t="s">
        <v>203</v>
      </c>
      <c r="C123" s="92"/>
      <c r="D123" s="41">
        <v>0</v>
      </c>
      <c r="E123" s="45">
        <v>0</v>
      </c>
      <c r="F123" s="46">
        <v>1</v>
      </c>
      <c r="G123" s="60">
        <f>D123*E123*F123</f>
        <v>0</v>
      </c>
      <c r="H123" s="44">
        <v>0</v>
      </c>
      <c r="I123" s="58">
        <f>G123-H123</f>
        <v>0</v>
      </c>
      <c r="J123" s="99" t="s">
        <v>206</v>
      </c>
      <c r="L123" t="str">
        <f t="shared" si="28"/>
        <v>Nutrikel Granulat</v>
      </c>
      <c r="M123">
        <f t="shared" si="29"/>
        <v>0</v>
      </c>
      <c r="N123">
        <f>I123</f>
        <v>0</v>
      </c>
      <c r="O123" s="106"/>
      <c r="P123" s="38"/>
    </row>
    <row r="124" spans="1:16" ht="12.75">
      <c r="A124" s="69" t="s">
        <v>212</v>
      </c>
      <c r="B124" s="70" t="s">
        <v>213</v>
      </c>
      <c r="C124" s="92"/>
      <c r="D124" s="41">
        <v>0</v>
      </c>
      <c r="E124" s="45">
        <v>0</v>
      </c>
      <c r="F124" s="46">
        <v>1</v>
      </c>
      <c r="G124" s="60">
        <f t="shared" si="31"/>
        <v>0</v>
      </c>
      <c r="H124" s="44">
        <v>0</v>
      </c>
      <c r="I124" s="58">
        <f t="shared" si="32"/>
        <v>0</v>
      </c>
      <c r="J124" s="99" t="s">
        <v>206</v>
      </c>
      <c r="L124" t="str">
        <f aca="true" t="shared" si="33" ref="L124:M126">B124</f>
        <v>Fruitspeed Spuren</v>
      </c>
      <c r="M124">
        <f t="shared" si="33"/>
        <v>0</v>
      </c>
      <c r="N124">
        <f>I124</f>
        <v>0</v>
      </c>
      <c r="O124" s="106"/>
      <c r="P124" s="38"/>
    </row>
    <row r="125" spans="1:16" ht="12.75">
      <c r="A125" s="48" t="s">
        <v>198</v>
      </c>
      <c r="B125" s="39" t="s">
        <v>198</v>
      </c>
      <c r="C125" s="92"/>
      <c r="D125" s="41">
        <v>0</v>
      </c>
      <c r="E125" s="45">
        <v>0</v>
      </c>
      <c r="F125" s="46">
        <v>1</v>
      </c>
      <c r="G125" s="60">
        <f t="shared" si="31"/>
        <v>0</v>
      </c>
      <c r="H125" s="44">
        <v>0</v>
      </c>
      <c r="I125" s="58">
        <f t="shared" si="32"/>
        <v>0</v>
      </c>
      <c r="J125" s="99" t="s">
        <v>199</v>
      </c>
      <c r="L125" t="str">
        <f t="shared" si="33"/>
        <v>Schwefel gepresst</v>
      </c>
      <c r="M125">
        <f t="shared" si="33"/>
        <v>0</v>
      </c>
      <c r="N125">
        <f>I125</f>
        <v>0</v>
      </c>
      <c r="O125" s="106"/>
      <c r="P125" s="38"/>
    </row>
    <row r="126" spans="1:16" ht="12.75">
      <c r="A126" s="100" t="s">
        <v>148</v>
      </c>
      <c r="B126" s="39" t="s">
        <v>151</v>
      </c>
      <c r="C126" s="92"/>
      <c r="D126" s="41">
        <v>0</v>
      </c>
      <c r="E126" s="45">
        <v>0</v>
      </c>
      <c r="F126" s="46">
        <v>1</v>
      </c>
      <c r="G126" s="60">
        <f t="shared" si="31"/>
        <v>0</v>
      </c>
      <c r="H126" s="44">
        <v>0</v>
      </c>
      <c r="I126" s="58">
        <f t="shared" si="32"/>
        <v>0</v>
      </c>
      <c r="J126" s="51"/>
      <c r="L126" t="str">
        <f t="shared" si="33"/>
        <v>hier eingeben</v>
      </c>
      <c r="M126">
        <f t="shared" si="33"/>
        <v>0</v>
      </c>
      <c r="N126">
        <f>I126</f>
        <v>0</v>
      </c>
      <c r="O126" s="106"/>
      <c r="P126" s="38"/>
    </row>
    <row r="127" spans="1:15" s="2" customFormat="1" ht="13.5" thickBot="1">
      <c r="A127" s="49"/>
      <c r="B127" s="49"/>
      <c r="C127" s="49"/>
      <c r="D127" s="49"/>
      <c r="E127" s="49"/>
      <c r="F127" s="49"/>
      <c r="G127" s="49"/>
      <c r="H127" s="50"/>
      <c r="I127" s="53"/>
      <c r="J127" s="29"/>
      <c r="O127" s="103"/>
    </row>
    <row r="128" spans="1:15" ht="18.75" thickBot="1">
      <c r="A128" s="140" t="s">
        <v>152</v>
      </c>
      <c r="B128" s="141"/>
      <c r="C128" s="141"/>
      <c r="D128" s="141"/>
      <c r="E128" s="141"/>
      <c r="F128" s="141"/>
      <c r="G128" s="141"/>
      <c r="H128" s="141"/>
      <c r="I128" s="141"/>
      <c r="J128" s="142"/>
      <c r="L128" s="95" t="str">
        <f>A128</f>
        <v>Diverses</v>
      </c>
      <c r="M128" s="2"/>
      <c r="N128" s="2"/>
      <c r="O128" s="103"/>
    </row>
    <row r="129" spans="1:16" ht="12.75">
      <c r="A129" s="38" t="s">
        <v>149</v>
      </c>
      <c r="B129" s="39" t="s">
        <v>151</v>
      </c>
      <c r="C129" s="92"/>
      <c r="D129" s="41">
        <v>0</v>
      </c>
      <c r="E129" s="45">
        <v>0</v>
      </c>
      <c r="F129" s="46">
        <v>1</v>
      </c>
      <c r="G129" s="60">
        <f>D129*E129*F129</f>
        <v>0</v>
      </c>
      <c r="H129" s="44">
        <v>0</v>
      </c>
      <c r="I129" s="58">
        <f>G129-H129</f>
        <v>0</v>
      </c>
      <c r="J129" s="51"/>
      <c r="L129" t="str">
        <f t="shared" si="28"/>
        <v>hier eingeben</v>
      </c>
      <c r="M129">
        <f t="shared" si="29"/>
        <v>0</v>
      </c>
      <c r="N129">
        <f t="shared" si="30"/>
        <v>0</v>
      </c>
      <c r="O129" s="106"/>
      <c r="P129" s="38"/>
    </row>
    <row r="130" spans="1:16" ht="12.75">
      <c r="A130" s="38" t="s">
        <v>149</v>
      </c>
      <c r="B130" s="39" t="s">
        <v>151</v>
      </c>
      <c r="C130" s="92"/>
      <c r="D130" s="41">
        <v>0</v>
      </c>
      <c r="E130" s="45">
        <v>0</v>
      </c>
      <c r="F130" s="46">
        <v>1</v>
      </c>
      <c r="G130" s="60">
        <f>D130*E130*F130</f>
        <v>0</v>
      </c>
      <c r="H130" s="44">
        <v>0</v>
      </c>
      <c r="I130" s="58">
        <f>G130-H130</f>
        <v>0</v>
      </c>
      <c r="J130" s="51"/>
      <c r="L130" t="str">
        <f t="shared" si="28"/>
        <v>hier eingeben</v>
      </c>
      <c r="M130">
        <f t="shared" si="29"/>
        <v>0</v>
      </c>
      <c r="N130">
        <f t="shared" si="30"/>
        <v>0</v>
      </c>
      <c r="O130" s="106"/>
      <c r="P130" s="38"/>
    </row>
    <row r="131" spans="1:16" ht="12.75">
      <c r="A131" s="38" t="s">
        <v>149</v>
      </c>
      <c r="B131" s="39" t="s">
        <v>151</v>
      </c>
      <c r="C131" s="92"/>
      <c r="D131" s="41">
        <v>0</v>
      </c>
      <c r="E131" s="45">
        <v>0</v>
      </c>
      <c r="F131" s="46">
        <v>1</v>
      </c>
      <c r="G131" s="60">
        <f aca="true" t="shared" si="34" ref="G131:G148">D131*E131*F131</f>
        <v>0</v>
      </c>
      <c r="H131" s="44">
        <v>0</v>
      </c>
      <c r="I131" s="58">
        <f>G131-H131</f>
        <v>0</v>
      </c>
      <c r="J131" s="51"/>
      <c r="L131" t="str">
        <f t="shared" si="28"/>
        <v>hier eingeben</v>
      </c>
      <c r="M131">
        <f t="shared" si="29"/>
        <v>0</v>
      </c>
      <c r="N131">
        <f t="shared" si="30"/>
        <v>0</v>
      </c>
      <c r="O131" s="106"/>
      <c r="P131" s="38"/>
    </row>
    <row r="132" spans="1:16" ht="12.75">
      <c r="A132" s="38" t="s">
        <v>149</v>
      </c>
      <c r="B132" s="39" t="s">
        <v>151</v>
      </c>
      <c r="C132" s="92"/>
      <c r="D132" s="41">
        <v>0</v>
      </c>
      <c r="E132" s="45">
        <v>0</v>
      </c>
      <c r="F132" s="46">
        <v>1</v>
      </c>
      <c r="G132" s="60">
        <f t="shared" si="34"/>
        <v>0</v>
      </c>
      <c r="H132" s="44">
        <v>0</v>
      </c>
      <c r="I132" s="58">
        <f aca="true" t="shared" si="35" ref="I132:I148">G132-H132</f>
        <v>0</v>
      </c>
      <c r="J132" s="51"/>
      <c r="L132" t="str">
        <f aca="true" t="shared" si="36" ref="L132:L151">B132</f>
        <v>hier eingeben</v>
      </c>
      <c r="M132">
        <f t="shared" si="29"/>
        <v>0</v>
      </c>
      <c r="N132">
        <f t="shared" si="30"/>
        <v>0</v>
      </c>
      <c r="O132" s="106"/>
      <c r="P132" s="38"/>
    </row>
    <row r="133" spans="1:15" ht="12.75">
      <c r="A133" s="38" t="s">
        <v>149</v>
      </c>
      <c r="B133" s="39" t="s">
        <v>151</v>
      </c>
      <c r="C133" s="92"/>
      <c r="D133" s="41">
        <v>0</v>
      </c>
      <c r="E133" s="45">
        <v>0</v>
      </c>
      <c r="F133" s="46">
        <v>1</v>
      </c>
      <c r="G133" s="60">
        <f t="shared" si="34"/>
        <v>0</v>
      </c>
      <c r="H133" s="44">
        <v>0</v>
      </c>
      <c r="I133" s="58">
        <f t="shared" si="35"/>
        <v>0</v>
      </c>
      <c r="J133" s="51"/>
      <c r="L133" t="str">
        <f t="shared" si="36"/>
        <v>hier eingeben</v>
      </c>
      <c r="M133">
        <f>C133</f>
        <v>0</v>
      </c>
      <c r="N133">
        <f>I133</f>
        <v>0</v>
      </c>
      <c r="O133" s="107"/>
    </row>
    <row r="134" spans="1:15" ht="12.75">
      <c r="A134" s="38" t="s">
        <v>149</v>
      </c>
      <c r="B134" s="39" t="s">
        <v>151</v>
      </c>
      <c r="C134" s="92"/>
      <c r="D134" s="41">
        <v>0</v>
      </c>
      <c r="E134" s="45">
        <v>0</v>
      </c>
      <c r="F134" s="46">
        <v>1</v>
      </c>
      <c r="G134" s="60">
        <f t="shared" si="34"/>
        <v>0</v>
      </c>
      <c r="H134" s="44">
        <v>0</v>
      </c>
      <c r="I134" s="58">
        <f t="shared" si="35"/>
        <v>0</v>
      </c>
      <c r="J134" s="51"/>
      <c r="L134" t="str">
        <f t="shared" si="36"/>
        <v>hier eingeben</v>
      </c>
      <c r="M134">
        <f>C134</f>
        <v>0</v>
      </c>
      <c r="N134">
        <f>I134</f>
        <v>0</v>
      </c>
      <c r="O134" s="107"/>
    </row>
    <row r="135" spans="1:15" ht="12.75">
      <c r="A135" s="38" t="s">
        <v>149</v>
      </c>
      <c r="B135" s="39" t="s">
        <v>151</v>
      </c>
      <c r="C135" s="92"/>
      <c r="D135" s="41">
        <v>0</v>
      </c>
      <c r="E135" s="45">
        <v>0</v>
      </c>
      <c r="F135" s="46">
        <v>1</v>
      </c>
      <c r="G135" s="60">
        <f t="shared" si="34"/>
        <v>0</v>
      </c>
      <c r="H135" s="44">
        <v>0</v>
      </c>
      <c r="I135" s="58">
        <f t="shared" si="35"/>
        <v>0</v>
      </c>
      <c r="J135" s="51"/>
      <c r="L135" t="str">
        <f t="shared" si="36"/>
        <v>hier eingeben</v>
      </c>
      <c r="M135">
        <f>C135</f>
        <v>0</v>
      </c>
      <c r="N135">
        <f>I135</f>
        <v>0</v>
      </c>
      <c r="O135" s="107"/>
    </row>
    <row r="136" spans="1:15" ht="12.75">
      <c r="A136" s="38" t="s">
        <v>149</v>
      </c>
      <c r="B136" s="39" t="s">
        <v>151</v>
      </c>
      <c r="C136" s="92"/>
      <c r="D136" s="41">
        <v>0</v>
      </c>
      <c r="E136" s="45">
        <v>0</v>
      </c>
      <c r="F136" s="46">
        <v>1</v>
      </c>
      <c r="G136" s="60">
        <f t="shared" si="34"/>
        <v>0</v>
      </c>
      <c r="H136" s="44">
        <v>0</v>
      </c>
      <c r="I136" s="58">
        <f t="shared" si="35"/>
        <v>0</v>
      </c>
      <c r="J136" s="51"/>
      <c r="L136" t="str">
        <f t="shared" si="36"/>
        <v>hier eingeben</v>
      </c>
      <c r="M136">
        <f>C136</f>
        <v>0</v>
      </c>
      <c r="N136">
        <f>I136</f>
        <v>0</v>
      </c>
      <c r="O136" s="107"/>
    </row>
    <row r="137" spans="1:15" ht="12.75">
      <c r="A137" s="38" t="s">
        <v>149</v>
      </c>
      <c r="B137" s="39" t="s">
        <v>151</v>
      </c>
      <c r="C137" s="92"/>
      <c r="D137" s="41">
        <v>0</v>
      </c>
      <c r="E137" s="45">
        <v>0</v>
      </c>
      <c r="F137" s="46">
        <v>1</v>
      </c>
      <c r="G137" s="60">
        <f t="shared" si="34"/>
        <v>0</v>
      </c>
      <c r="H137" s="44">
        <v>0</v>
      </c>
      <c r="I137" s="58">
        <f t="shared" si="35"/>
        <v>0</v>
      </c>
      <c r="J137" s="51"/>
      <c r="L137" t="str">
        <f t="shared" si="36"/>
        <v>hier eingeben</v>
      </c>
      <c r="M137">
        <f>C137</f>
        <v>0</v>
      </c>
      <c r="N137">
        <f>I137</f>
        <v>0</v>
      </c>
      <c r="O137" s="107"/>
    </row>
    <row r="138" spans="1:15" ht="12.75">
      <c r="A138" s="38" t="s">
        <v>149</v>
      </c>
      <c r="B138" s="39" t="s">
        <v>151</v>
      </c>
      <c r="C138" s="92"/>
      <c r="D138" s="41">
        <v>0</v>
      </c>
      <c r="E138" s="45">
        <v>0</v>
      </c>
      <c r="F138" s="46">
        <v>1</v>
      </c>
      <c r="G138" s="60">
        <f t="shared" si="34"/>
        <v>0</v>
      </c>
      <c r="H138" s="44">
        <v>0</v>
      </c>
      <c r="I138" s="58">
        <f t="shared" si="35"/>
        <v>0</v>
      </c>
      <c r="J138" s="51"/>
      <c r="L138" t="str">
        <f t="shared" si="36"/>
        <v>hier eingeben</v>
      </c>
      <c r="M138">
        <f aca="true" t="shared" si="37" ref="M138:M152">C138</f>
        <v>0</v>
      </c>
      <c r="N138">
        <f aca="true" t="shared" si="38" ref="N138:N152">I138</f>
        <v>0</v>
      </c>
      <c r="O138" s="107"/>
    </row>
    <row r="139" spans="1:15" ht="12.75">
      <c r="A139" s="38" t="s">
        <v>149</v>
      </c>
      <c r="B139" s="39" t="s">
        <v>151</v>
      </c>
      <c r="C139" s="92"/>
      <c r="D139" s="41">
        <v>0</v>
      </c>
      <c r="E139" s="45">
        <v>0</v>
      </c>
      <c r="F139" s="46">
        <v>1</v>
      </c>
      <c r="G139" s="60">
        <f t="shared" si="34"/>
        <v>0</v>
      </c>
      <c r="H139" s="44">
        <v>0</v>
      </c>
      <c r="I139" s="58">
        <f t="shared" si="35"/>
        <v>0</v>
      </c>
      <c r="J139" s="51"/>
      <c r="L139" t="str">
        <f t="shared" si="36"/>
        <v>hier eingeben</v>
      </c>
      <c r="M139">
        <f t="shared" si="37"/>
        <v>0</v>
      </c>
      <c r="N139">
        <f t="shared" si="38"/>
        <v>0</v>
      </c>
      <c r="O139" s="107"/>
    </row>
    <row r="140" spans="1:15" ht="12.75">
      <c r="A140" s="38" t="s">
        <v>149</v>
      </c>
      <c r="B140" s="39" t="s">
        <v>151</v>
      </c>
      <c r="C140" s="92"/>
      <c r="D140" s="41">
        <v>0</v>
      </c>
      <c r="E140" s="45">
        <v>0</v>
      </c>
      <c r="F140" s="46">
        <v>1</v>
      </c>
      <c r="G140" s="60">
        <f t="shared" si="34"/>
        <v>0</v>
      </c>
      <c r="H140" s="44">
        <v>0</v>
      </c>
      <c r="I140" s="58">
        <f t="shared" si="35"/>
        <v>0</v>
      </c>
      <c r="J140" s="51"/>
      <c r="L140" t="str">
        <f t="shared" si="36"/>
        <v>hier eingeben</v>
      </c>
      <c r="M140">
        <f t="shared" si="37"/>
        <v>0</v>
      </c>
      <c r="N140">
        <f t="shared" si="38"/>
        <v>0</v>
      </c>
      <c r="O140" s="107"/>
    </row>
    <row r="141" spans="1:15" ht="12.75">
      <c r="A141" s="38" t="s">
        <v>149</v>
      </c>
      <c r="B141" s="39" t="s">
        <v>151</v>
      </c>
      <c r="C141" s="92"/>
      <c r="D141" s="41">
        <v>0</v>
      </c>
      <c r="E141" s="45">
        <v>0</v>
      </c>
      <c r="F141" s="46">
        <v>1</v>
      </c>
      <c r="G141" s="60">
        <f t="shared" si="34"/>
        <v>0</v>
      </c>
      <c r="H141" s="44">
        <v>0</v>
      </c>
      <c r="I141" s="58">
        <f t="shared" si="35"/>
        <v>0</v>
      </c>
      <c r="J141" s="51"/>
      <c r="L141" t="str">
        <f t="shared" si="36"/>
        <v>hier eingeben</v>
      </c>
      <c r="M141">
        <f t="shared" si="37"/>
        <v>0</v>
      </c>
      <c r="N141">
        <f t="shared" si="38"/>
        <v>0</v>
      </c>
      <c r="O141" s="107"/>
    </row>
    <row r="142" spans="1:15" ht="12.75">
      <c r="A142" s="38" t="s">
        <v>149</v>
      </c>
      <c r="B142" s="39" t="s">
        <v>151</v>
      </c>
      <c r="C142" s="92"/>
      <c r="D142" s="41">
        <v>0</v>
      </c>
      <c r="E142" s="45">
        <v>0</v>
      </c>
      <c r="F142" s="46">
        <v>1</v>
      </c>
      <c r="G142" s="60">
        <f t="shared" si="34"/>
        <v>0</v>
      </c>
      <c r="H142" s="44">
        <v>0</v>
      </c>
      <c r="I142" s="58">
        <f t="shared" si="35"/>
        <v>0</v>
      </c>
      <c r="J142" s="51"/>
      <c r="L142" t="str">
        <f t="shared" si="36"/>
        <v>hier eingeben</v>
      </c>
      <c r="M142">
        <f t="shared" si="37"/>
        <v>0</v>
      </c>
      <c r="N142">
        <f t="shared" si="38"/>
        <v>0</v>
      </c>
      <c r="O142" s="107"/>
    </row>
    <row r="143" spans="1:15" ht="12.75">
      <c r="A143" s="38" t="s">
        <v>149</v>
      </c>
      <c r="B143" s="39" t="s">
        <v>151</v>
      </c>
      <c r="C143" s="92"/>
      <c r="D143" s="41">
        <v>0</v>
      </c>
      <c r="E143" s="45">
        <v>0</v>
      </c>
      <c r="F143" s="46">
        <v>1</v>
      </c>
      <c r="G143" s="60">
        <f t="shared" si="34"/>
        <v>0</v>
      </c>
      <c r="H143" s="44">
        <v>0</v>
      </c>
      <c r="I143" s="58">
        <f t="shared" si="35"/>
        <v>0</v>
      </c>
      <c r="J143" s="51"/>
      <c r="L143" t="str">
        <f t="shared" si="36"/>
        <v>hier eingeben</v>
      </c>
      <c r="M143">
        <f t="shared" si="37"/>
        <v>0</v>
      </c>
      <c r="N143">
        <f t="shared" si="38"/>
        <v>0</v>
      </c>
      <c r="O143" s="107"/>
    </row>
    <row r="144" spans="1:15" ht="12.75">
      <c r="A144" s="38" t="s">
        <v>149</v>
      </c>
      <c r="B144" s="39" t="s">
        <v>151</v>
      </c>
      <c r="C144" s="92"/>
      <c r="D144" s="41">
        <v>0</v>
      </c>
      <c r="E144" s="45">
        <v>0</v>
      </c>
      <c r="F144" s="46">
        <v>1</v>
      </c>
      <c r="G144" s="60">
        <f t="shared" si="34"/>
        <v>0</v>
      </c>
      <c r="H144" s="44">
        <v>0</v>
      </c>
      <c r="I144" s="58">
        <f t="shared" si="35"/>
        <v>0</v>
      </c>
      <c r="J144" s="51"/>
      <c r="L144" t="str">
        <f t="shared" si="36"/>
        <v>hier eingeben</v>
      </c>
      <c r="M144">
        <f t="shared" si="37"/>
        <v>0</v>
      </c>
      <c r="N144">
        <f t="shared" si="38"/>
        <v>0</v>
      </c>
      <c r="O144" s="107"/>
    </row>
    <row r="145" spans="1:15" ht="12.75">
      <c r="A145" s="38" t="s">
        <v>149</v>
      </c>
      <c r="B145" s="39" t="s">
        <v>151</v>
      </c>
      <c r="C145" s="92"/>
      <c r="D145" s="41">
        <v>0</v>
      </c>
      <c r="E145" s="45">
        <v>0</v>
      </c>
      <c r="F145" s="46">
        <v>1</v>
      </c>
      <c r="G145" s="60">
        <f t="shared" si="34"/>
        <v>0</v>
      </c>
      <c r="H145" s="44">
        <v>0</v>
      </c>
      <c r="I145" s="58">
        <f t="shared" si="35"/>
        <v>0</v>
      </c>
      <c r="J145" s="51"/>
      <c r="L145" t="str">
        <f t="shared" si="36"/>
        <v>hier eingeben</v>
      </c>
      <c r="M145">
        <f t="shared" si="37"/>
        <v>0</v>
      </c>
      <c r="N145">
        <f t="shared" si="38"/>
        <v>0</v>
      </c>
      <c r="O145" s="107"/>
    </row>
    <row r="146" spans="1:15" ht="12.75">
      <c r="A146" s="38" t="s">
        <v>149</v>
      </c>
      <c r="B146" s="39" t="s">
        <v>151</v>
      </c>
      <c r="C146" s="92"/>
      <c r="D146" s="41">
        <v>0</v>
      </c>
      <c r="E146" s="45">
        <v>0</v>
      </c>
      <c r="F146" s="46">
        <v>1</v>
      </c>
      <c r="G146" s="60">
        <f t="shared" si="34"/>
        <v>0</v>
      </c>
      <c r="H146" s="44">
        <v>0</v>
      </c>
      <c r="I146" s="58">
        <f t="shared" si="35"/>
        <v>0</v>
      </c>
      <c r="J146" s="51"/>
      <c r="L146" t="str">
        <f t="shared" si="36"/>
        <v>hier eingeben</v>
      </c>
      <c r="M146">
        <f t="shared" si="37"/>
        <v>0</v>
      </c>
      <c r="N146">
        <f t="shared" si="38"/>
        <v>0</v>
      </c>
      <c r="O146" s="107"/>
    </row>
    <row r="147" spans="1:15" ht="12.75">
      <c r="A147" s="38" t="s">
        <v>149</v>
      </c>
      <c r="B147" s="39" t="s">
        <v>151</v>
      </c>
      <c r="C147" s="92"/>
      <c r="D147" s="41">
        <v>0</v>
      </c>
      <c r="E147" s="45">
        <v>0</v>
      </c>
      <c r="F147" s="46">
        <v>1</v>
      </c>
      <c r="G147" s="60">
        <f t="shared" si="34"/>
        <v>0</v>
      </c>
      <c r="H147" s="44">
        <v>0</v>
      </c>
      <c r="I147" s="58">
        <f t="shared" si="35"/>
        <v>0</v>
      </c>
      <c r="J147" s="51"/>
      <c r="L147" t="str">
        <f t="shared" si="36"/>
        <v>hier eingeben</v>
      </c>
      <c r="M147">
        <f t="shared" si="37"/>
        <v>0</v>
      </c>
      <c r="N147">
        <f t="shared" si="38"/>
        <v>0</v>
      </c>
      <c r="O147" s="107"/>
    </row>
    <row r="148" spans="1:15" ht="12.75">
      <c r="A148" s="38" t="s">
        <v>149</v>
      </c>
      <c r="B148" s="39" t="s">
        <v>151</v>
      </c>
      <c r="C148" s="92"/>
      <c r="D148" s="41">
        <v>0</v>
      </c>
      <c r="E148" s="45">
        <v>0</v>
      </c>
      <c r="F148" s="46">
        <v>1</v>
      </c>
      <c r="G148" s="60">
        <f t="shared" si="34"/>
        <v>0</v>
      </c>
      <c r="H148" s="44">
        <v>0</v>
      </c>
      <c r="I148" s="58">
        <f t="shared" si="35"/>
        <v>0</v>
      </c>
      <c r="J148" s="51"/>
      <c r="L148" t="str">
        <f t="shared" si="36"/>
        <v>hier eingeben</v>
      </c>
      <c r="M148">
        <f t="shared" si="37"/>
        <v>0</v>
      </c>
      <c r="N148">
        <f t="shared" si="38"/>
        <v>0</v>
      </c>
      <c r="O148" s="107"/>
    </row>
    <row r="149" spans="1:16" ht="12.75">
      <c r="A149" s="38" t="s">
        <v>149</v>
      </c>
      <c r="B149" s="39" t="s">
        <v>151</v>
      </c>
      <c r="C149" s="92"/>
      <c r="D149" s="41">
        <v>0</v>
      </c>
      <c r="E149" s="45">
        <v>0</v>
      </c>
      <c r="F149" s="46">
        <v>1</v>
      </c>
      <c r="G149" s="60">
        <f>D149*E149*F149</f>
        <v>0</v>
      </c>
      <c r="H149" s="44">
        <v>0</v>
      </c>
      <c r="I149" s="58">
        <f>G149-H149</f>
        <v>0</v>
      </c>
      <c r="J149" s="51"/>
      <c r="L149" t="str">
        <f t="shared" si="36"/>
        <v>hier eingeben</v>
      </c>
      <c r="M149">
        <f t="shared" si="37"/>
        <v>0</v>
      </c>
      <c r="N149">
        <f t="shared" si="38"/>
        <v>0</v>
      </c>
      <c r="O149" s="106"/>
      <c r="P149" s="38"/>
    </row>
    <row r="150" spans="1:16" ht="12.75">
      <c r="A150" s="38" t="s">
        <v>149</v>
      </c>
      <c r="B150" s="39" t="s">
        <v>151</v>
      </c>
      <c r="C150" s="92"/>
      <c r="D150" s="41">
        <v>0</v>
      </c>
      <c r="E150" s="45">
        <v>0</v>
      </c>
      <c r="F150" s="46">
        <v>1</v>
      </c>
      <c r="G150" s="60">
        <f>D150*E150*F150</f>
        <v>0</v>
      </c>
      <c r="H150" s="44">
        <v>0</v>
      </c>
      <c r="I150" s="58">
        <f>G150-H150</f>
        <v>0</v>
      </c>
      <c r="J150" s="51"/>
      <c r="L150" t="str">
        <f t="shared" si="36"/>
        <v>hier eingeben</v>
      </c>
      <c r="M150">
        <f t="shared" si="37"/>
        <v>0</v>
      </c>
      <c r="N150">
        <f t="shared" si="38"/>
        <v>0</v>
      </c>
      <c r="O150" s="106"/>
      <c r="P150" s="38"/>
    </row>
    <row r="151" spans="1:16" ht="12.75">
      <c r="A151" s="38" t="s">
        <v>149</v>
      </c>
      <c r="B151" s="39" t="s">
        <v>151</v>
      </c>
      <c r="C151" s="92"/>
      <c r="D151" s="41">
        <v>0</v>
      </c>
      <c r="E151" s="45">
        <v>0</v>
      </c>
      <c r="F151" s="46">
        <v>1</v>
      </c>
      <c r="G151" s="60">
        <f aca="true" t="shared" si="39" ref="G151:G168">D151*E151*F151</f>
        <v>0</v>
      </c>
      <c r="H151" s="44">
        <v>0</v>
      </c>
      <c r="I151" s="58">
        <f>G151-H151</f>
        <v>0</v>
      </c>
      <c r="J151" s="51"/>
      <c r="L151" t="str">
        <f t="shared" si="36"/>
        <v>hier eingeben</v>
      </c>
      <c r="M151">
        <f t="shared" si="37"/>
        <v>0</v>
      </c>
      <c r="N151">
        <f t="shared" si="38"/>
        <v>0</v>
      </c>
      <c r="O151" s="106"/>
      <c r="P151" s="38"/>
    </row>
    <row r="152" spans="1:16" ht="12.75">
      <c r="A152" s="38" t="s">
        <v>149</v>
      </c>
      <c r="B152" s="39" t="s">
        <v>151</v>
      </c>
      <c r="C152" s="92"/>
      <c r="D152" s="41">
        <v>0</v>
      </c>
      <c r="E152" s="45">
        <v>0</v>
      </c>
      <c r="F152" s="46">
        <v>1</v>
      </c>
      <c r="G152" s="60">
        <f t="shared" si="39"/>
        <v>0</v>
      </c>
      <c r="H152" s="44">
        <v>0</v>
      </c>
      <c r="I152" s="58">
        <f aca="true" t="shared" si="40" ref="I152:I168">G152-H152</f>
        <v>0</v>
      </c>
      <c r="J152" s="51"/>
      <c r="L152" t="str">
        <f aca="true" t="shared" si="41" ref="L152:L168">B152</f>
        <v>hier eingeben</v>
      </c>
      <c r="M152">
        <f t="shared" si="37"/>
        <v>0</v>
      </c>
      <c r="N152">
        <f t="shared" si="38"/>
        <v>0</v>
      </c>
      <c r="O152" s="106"/>
      <c r="P152" s="38"/>
    </row>
    <row r="153" spans="1:15" ht="12.75">
      <c r="A153" s="38" t="s">
        <v>149</v>
      </c>
      <c r="B153" s="39" t="s">
        <v>151</v>
      </c>
      <c r="C153" s="92"/>
      <c r="D153" s="41">
        <v>0</v>
      </c>
      <c r="E153" s="45">
        <v>0</v>
      </c>
      <c r="F153" s="46">
        <v>1</v>
      </c>
      <c r="G153" s="60">
        <f t="shared" si="39"/>
        <v>0</v>
      </c>
      <c r="H153" s="44">
        <v>0</v>
      </c>
      <c r="I153" s="58">
        <f t="shared" si="40"/>
        <v>0</v>
      </c>
      <c r="J153" s="51"/>
      <c r="L153" t="str">
        <f t="shared" si="41"/>
        <v>hier eingeben</v>
      </c>
      <c r="M153">
        <f>C153</f>
        <v>0</v>
      </c>
      <c r="N153">
        <f>I153</f>
        <v>0</v>
      </c>
      <c r="O153" s="107"/>
    </row>
    <row r="154" spans="1:15" ht="12.75">
      <c r="A154" s="38" t="s">
        <v>149</v>
      </c>
      <c r="B154" s="39" t="s">
        <v>151</v>
      </c>
      <c r="C154" s="92"/>
      <c r="D154" s="41">
        <v>0</v>
      </c>
      <c r="E154" s="45">
        <v>0</v>
      </c>
      <c r="F154" s="46">
        <v>1</v>
      </c>
      <c r="G154" s="60">
        <f t="shared" si="39"/>
        <v>0</v>
      </c>
      <c r="H154" s="44">
        <v>0</v>
      </c>
      <c r="I154" s="58">
        <f t="shared" si="40"/>
        <v>0</v>
      </c>
      <c r="J154" s="51"/>
      <c r="L154" t="str">
        <f t="shared" si="41"/>
        <v>hier eingeben</v>
      </c>
      <c r="M154">
        <f>C154</f>
        <v>0</v>
      </c>
      <c r="N154">
        <f>I154</f>
        <v>0</v>
      </c>
      <c r="O154" s="107"/>
    </row>
    <row r="155" spans="1:15" ht="12.75">
      <c r="A155" s="38" t="s">
        <v>149</v>
      </c>
      <c r="B155" s="39" t="s">
        <v>151</v>
      </c>
      <c r="C155" s="92"/>
      <c r="D155" s="41">
        <v>0</v>
      </c>
      <c r="E155" s="45">
        <v>0</v>
      </c>
      <c r="F155" s="46">
        <v>1</v>
      </c>
      <c r="G155" s="60">
        <f t="shared" si="39"/>
        <v>0</v>
      </c>
      <c r="H155" s="44">
        <v>0</v>
      </c>
      <c r="I155" s="58">
        <f t="shared" si="40"/>
        <v>0</v>
      </c>
      <c r="J155" s="51"/>
      <c r="L155" t="str">
        <f t="shared" si="41"/>
        <v>hier eingeben</v>
      </c>
      <c r="M155">
        <f>C155</f>
        <v>0</v>
      </c>
      <c r="N155">
        <f>I155</f>
        <v>0</v>
      </c>
      <c r="O155" s="107"/>
    </row>
    <row r="156" spans="1:15" ht="12.75">
      <c r="A156" s="38" t="s">
        <v>149</v>
      </c>
      <c r="B156" s="39" t="s">
        <v>151</v>
      </c>
      <c r="C156" s="92"/>
      <c r="D156" s="41">
        <v>0</v>
      </c>
      <c r="E156" s="45">
        <v>0</v>
      </c>
      <c r="F156" s="46">
        <v>1</v>
      </c>
      <c r="G156" s="60">
        <f t="shared" si="39"/>
        <v>0</v>
      </c>
      <c r="H156" s="44">
        <v>0</v>
      </c>
      <c r="I156" s="58">
        <f t="shared" si="40"/>
        <v>0</v>
      </c>
      <c r="J156" s="51"/>
      <c r="L156" t="str">
        <f t="shared" si="41"/>
        <v>hier eingeben</v>
      </c>
      <c r="M156">
        <f>C156</f>
        <v>0</v>
      </c>
      <c r="N156">
        <f>I156</f>
        <v>0</v>
      </c>
      <c r="O156" s="107"/>
    </row>
    <row r="157" spans="1:15" ht="12.75">
      <c r="A157" s="38" t="s">
        <v>149</v>
      </c>
      <c r="B157" s="39" t="s">
        <v>151</v>
      </c>
      <c r="C157" s="92"/>
      <c r="D157" s="41">
        <v>0</v>
      </c>
      <c r="E157" s="45">
        <v>0</v>
      </c>
      <c r="F157" s="46">
        <v>1</v>
      </c>
      <c r="G157" s="60">
        <f t="shared" si="39"/>
        <v>0</v>
      </c>
      <c r="H157" s="44">
        <v>0</v>
      </c>
      <c r="I157" s="58">
        <f t="shared" si="40"/>
        <v>0</v>
      </c>
      <c r="J157" s="51"/>
      <c r="L157" t="str">
        <f t="shared" si="41"/>
        <v>hier eingeben</v>
      </c>
      <c r="M157">
        <f>C157</f>
        <v>0</v>
      </c>
      <c r="N157">
        <f>I157</f>
        <v>0</v>
      </c>
      <c r="O157" s="107"/>
    </row>
    <row r="158" spans="1:15" ht="12.75">
      <c r="A158" s="38" t="s">
        <v>149</v>
      </c>
      <c r="B158" s="39" t="s">
        <v>151</v>
      </c>
      <c r="C158" s="92"/>
      <c r="D158" s="41">
        <v>0</v>
      </c>
      <c r="E158" s="45">
        <v>0</v>
      </c>
      <c r="F158" s="46">
        <v>1</v>
      </c>
      <c r="G158" s="60">
        <f t="shared" si="39"/>
        <v>0</v>
      </c>
      <c r="H158" s="44">
        <v>0</v>
      </c>
      <c r="I158" s="58">
        <f t="shared" si="40"/>
        <v>0</v>
      </c>
      <c r="J158" s="51"/>
      <c r="L158" t="str">
        <f t="shared" si="41"/>
        <v>hier eingeben</v>
      </c>
      <c r="M158">
        <f aca="true" t="shared" si="42" ref="M158:M168">C158</f>
        <v>0</v>
      </c>
      <c r="N158">
        <f aca="true" t="shared" si="43" ref="N158:N168">I158</f>
        <v>0</v>
      </c>
      <c r="O158" s="107"/>
    </row>
    <row r="159" spans="1:15" ht="12.75">
      <c r="A159" s="38" t="s">
        <v>149</v>
      </c>
      <c r="B159" s="39" t="s">
        <v>151</v>
      </c>
      <c r="C159" s="92"/>
      <c r="D159" s="41">
        <v>0</v>
      </c>
      <c r="E159" s="45">
        <v>0</v>
      </c>
      <c r="F159" s="46">
        <v>1</v>
      </c>
      <c r="G159" s="60">
        <f t="shared" si="39"/>
        <v>0</v>
      </c>
      <c r="H159" s="44">
        <v>0</v>
      </c>
      <c r="I159" s="58">
        <f t="shared" si="40"/>
        <v>0</v>
      </c>
      <c r="J159" s="51"/>
      <c r="L159" t="str">
        <f t="shared" si="41"/>
        <v>hier eingeben</v>
      </c>
      <c r="M159">
        <f t="shared" si="42"/>
        <v>0</v>
      </c>
      <c r="N159">
        <f t="shared" si="43"/>
        <v>0</v>
      </c>
      <c r="O159" s="107"/>
    </row>
    <row r="160" spans="1:15" ht="12.75">
      <c r="A160" s="38" t="s">
        <v>149</v>
      </c>
      <c r="B160" s="39" t="s">
        <v>151</v>
      </c>
      <c r="C160" s="92"/>
      <c r="D160" s="41">
        <v>0</v>
      </c>
      <c r="E160" s="45">
        <v>0</v>
      </c>
      <c r="F160" s="46">
        <v>1</v>
      </c>
      <c r="G160" s="60">
        <f t="shared" si="39"/>
        <v>0</v>
      </c>
      <c r="H160" s="44">
        <v>0</v>
      </c>
      <c r="I160" s="58">
        <f t="shared" si="40"/>
        <v>0</v>
      </c>
      <c r="J160" s="51"/>
      <c r="L160" t="str">
        <f t="shared" si="41"/>
        <v>hier eingeben</v>
      </c>
      <c r="M160">
        <f t="shared" si="42"/>
        <v>0</v>
      </c>
      <c r="N160">
        <f t="shared" si="43"/>
        <v>0</v>
      </c>
      <c r="O160" s="107"/>
    </row>
    <row r="161" spans="1:15" ht="12.75">
      <c r="A161" s="38" t="s">
        <v>149</v>
      </c>
      <c r="B161" s="39" t="s">
        <v>151</v>
      </c>
      <c r="C161" s="92"/>
      <c r="D161" s="41">
        <v>0</v>
      </c>
      <c r="E161" s="45">
        <v>0</v>
      </c>
      <c r="F161" s="46">
        <v>1</v>
      </c>
      <c r="G161" s="60">
        <f t="shared" si="39"/>
        <v>0</v>
      </c>
      <c r="H161" s="44">
        <v>0</v>
      </c>
      <c r="I161" s="58">
        <f t="shared" si="40"/>
        <v>0</v>
      </c>
      <c r="J161" s="51"/>
      <c r="L161" t="str">
        <f t="shared" si="41"/>
        <v>hier eingeben</v>
      </c>
      <c r="M161">
        <f t="shared" si="42"/>
        <v>0</v>
      </c>
      <c r="N161">
        <f t="shared" si="43"/>
        <v>0</v>
      </c>
      <c r="O161" s="107"/>
    </row>
    <row r="162" spans="1:15" ht="12.75">
      <c r="A162" s="38" t="s">
        <v>149</v>
      </c>
      <c r="B162" s="39" t="s">
        <v>151</v>
      </c>
      <c r="C162" s="92"/>
      <c r="D162" s="41">
        <v>0</v>
      </c>
      <c r="E162" s="45">
        <v>0</v>
      </c>
      <c r="F162" s="46">
        <v>1</v>
      </c>
      <c r="G162" s="60">
        <f t="shared" si="39"/>
        <v>0</v>
      </c>
      <c r="H162" s="44">
        <v>0</v>
      </c>
      <c r="I162" s="58">
        <f t="shared" si="40"/>
        <v>0</v>
      </c>
      <c r="J162" s="51"/>
      <c r="L162" t="str">
        <f t="shared" si="41"/>
        <v>hier eingeben</v>
      </c>
      <c r="M162">
        <f t="shared" si="42"/>
        <v>0</v>
      </c>
      <c r="N162">
        <f t="shared" si="43"/>
        <v>0</v>
      </c>
      <c r="O162" s="107"/>
    </row>
    <row r="163" spans="1:15" ht="12.75">
      <c r="A163" s="38" t="s">
        <v>149</v>
      </c>
      <c r="B163" s="39" t="s">
        <v>151</v>
      </c>
      <c r="C163" s="92"/>
      <c r="D163" s="41">
        <v>0</v>
      </c>
      <c r="E163" s="45">
        <v>0</v>
      </c>
      <c r="F163" s="46">
        <v>1</v>
      </c>
      <c r="G163" s="60">
        <f t="shared" si="39"/>
        <v>0</v>
      </c>
      <c r="H163" s="44">
        <v>0</v>
      </c>
      <c r="I163" s="58">
        <f t="shared" si="40"/>
        <v>0</v>
      </c>
      <c r="J163" s="51"/>
      <c r="L163" t="str">
        <f t="shared" si="41"/>
        <v>hier eingeben</v>
      </c>
      <c r="M163">
        <f t="shared" si="42"/>
        <v>0</v>
      </c>
      <c r="N163">
        <f t="shared" si="43"/>
        <v>0</v>
      </c>
      <c r="O163" s="107"/>
    </row>
    <row r="164" spans="1:15" ht="12.75">
      <c r="A164" s="38" t="s">
        <v>149</v>
      </c>
      <c r="B164" s="39" t="s">
        <v>151</v>
      </c>
      <c r="C164" s="92"/>
      <c r="D164" s="41">
        <v>0</v>
      </c>
      <c r="E164" s="45">
        <v>0</v>
      </c>
      <c r="F164" s="46">
        <v>1</v>
      </c>
      <c r="G164" s="60">
        <f t="shared" si="39"/>
        <v>0</v>
      </c>
      <c r="H164" s="44">
        <v>0</v>
      </c>
      <c r="I164" s="58">
        <f t="shared" si="40"/>
        <v>0</v>
      </c>
      <c r="J164" s="51"/>
      <c r="L164" t="str">
        <f t="shared" si="41"/>
        <v>hier eingeben</v>
      </c>
      <c r="M164">
        <f t="shared" si="42"/>
        <v>0</v>
      </c>
      <c r="N164">
        <f t="shared" si="43"/>
        <v>0</v>
      </c>
      <c r="O164" s="107"/>
    </row>
    <row r="165" spans="1:15" ht="12.75">
      <c r="A165" s="38" t="s">
        <v>149</v>
      </c>
      <c r="B165" s="39" t="s">
        <v>151</v>
      </c>
      <c r="C165" s="92"/>
      <c r="D165" s="41">
        <v>0</v>
      </c>
      <c r="E165" s="45">
        <v>0</v>
      </c>
      <c r="F165" s="46">
        <v>1</v>
      </c>
      <c r="G165" s="60">
        <f t="shared" si="39"/>
        <v>0</v>
      </c>
      <c r="H165" s="44">
        <v>0</v>
      </c>
      <c r="I165" s="58">
        <f t="shared" si="40"/>
        <v>0</v>
      </c>
      <c r="J165" s="51"/>
      <c r="L165" t="str">
        <f t="shared" si="41"/>
        <v>hier eingeben</v>
      </c>
      <c r="M165">
        <f t="shared" si="42"/>
        <v>0</v>
      </c>
      <c r="N165">
        <f t="shared" si="43"/>
        <v>0</v>
      </c>
      <c r="O165" s="107"/>
    </row>
    <row r="166" spans="1:15" ht="12.75">
      <c r="A166" s="38" t="s">
        <v>149</v>
      </c>
      <c r="B166" s="39" t="s">
        <v>151</v>
      </c>
      <c r="C166" s="92"/>
      <c r="D166" s="41">
        <v>0</v>
      </c>
      <c r="E166" s="45">
        <v>0</v>
      </c>
      <c r="F166" s="46">
        <v>1</v>
      </c>
      <c r="G166" s="60">
        <f t="shared" si="39"/>
        <v>0</v>
      </c>
      <c r="H166" s="44">
        <v>0</v>
      </c>
      <c r="I166" s="58">
        <f t="shared" si="40"/>
        <v>0</v>
      </c>
      <c r="J166" s="51"/>
      <c r="L166" t="str">
        <f t="shared" si="41"/>
        <v>hier eingeben</v>
      </c>
      <c r="M166">
        <f t="shared" si="42"/>
        <v>0</v>
      </c>
      <c r="N166">
        <f t="shared" si="43"/>
        <v>0</v>
      </c>
      <c r="O166" s="107"/>
    </row>
    <row r="167" spans="1:15" ht="12.75">
      <c r="A167" s="38" t="s">
        <v>149</v>
      </c>
      <c r="B167" s="39" t="s">
        <v>151</v>
      </c>
      <c r="C167" s="92"/>
      <c r="D167" s="41">
        <v>0</v>
      </c>
      <c r="E167" s="45">
        <v>0</v>
      </c>
      <c r="F167" s="46">
        <v>1</v>
      </c>
      <c r="G167" s="60">
        <f t="shared" si="39"/>
        <v>0</v>
      </c>
      <c r="H167" s="44">
        <v>0</v>
      </c>
      <c r="I167" s="58">
        <f t="shared" si="40"/>
        <v>0</v>
      </c>
      <c r="J167" s="51"/>
      <c r="L167" t="str">
        <f t="shared" si="41"/>
        <v>hier eingeben</v>
      </c>
      <c r="M167">
        <f t="shared" si="42"/>
        <v>0</v>
      </c>
      <c r="N167">
        <f t="shared" si="43"/>
        <v>0</v>
      </c>
      <c r="O167" s="107"/>
    </row>
    <row r="168" spans="1:15" ht="12.75">
      <c r="A168" s="38" t="s">
        <v>149</v>
      </c>
      <c r="B168" s="39" t="s">
        <v>151</v>
      </c>
      <c r="C168" s="92"/>
      <c r="D168" s="41">
        <v>0</v>
      </c>
      <c r="E168" s="45">
        <v>0</v>
      </c>
      <c r="F168" s="46">
        <v>1</v>
      </c>
      <c r="G168" s="60">
        <f t="shared" si="39"/>
        <v>0</v>
      </c>
      <c r="H168" s="44">
        <v>0</v>
      </c>
      <c r="I168" s="58">
        <f t="shared" si="40"/>
        <v>0</v>
      </c>
      <c r="J168" s="51"/>
      <c r="L168" t="str">
        <f t="shared" si="41"/>
        <v>hier eingeben</v>
      </c>
      <c r="M168">
        <f t="shared" si="42"/>
        <v>0</v>
      </c>
      <c r="N168">
        <f t="shared" si="43"/>
        <v>0</v>
      </c>
      <c r="O168" s="107"/>
    </row>
    <row r="169" spans="1:10" ht="12.75">
      <c r="A169" s="38"/>
      <c r="B169" s="39"/>
      <c r="C169" s="92"/>
      <c r="D169" s="41"/>
      <c r="E169" s="45"/>
      <c r="F169" s="46"/>
      <c r="G169" s="38"/>
      <c r="H169" s="39"/>
      <c r="I169" s="38"/>
      <c r="J169" s="51"/>
    </row>
    <row r="170" spans="1:10" ht="12.75">
      <c r="A170" s="38"/>
      <c r="B170" s="39"/>
      <c r="C170" s="40"/>
      <c r="D170" s="41"/>
      <c r="E170" s="45"/>
      <c r="F170" s="46"/>
      <c r="G170" s="38"/>
      <c r="H170" s="39"/>
      <c r="I170" s="38"/>
      <c r="J170" s="51"/>
    </row>
    <row r="171" spans="1:10" ht="12.75">
      <c r="A171" s="38"/>
      <c r="B171" s="39"/>
      <c r="C171" s="40"/>
      <c r="D171" s="41"/>
      <c r="E171" s="45"/>
      <c r="F171" s="46"/>
      <c r="G171" s="38"/>
      <c r="H171" s="39"/>
      <c r="I171" s="38"/>
      <c r="J171" s="51"/>
    </row>
  </sheetData>
  <sheetProtection insertRows="0" deleteRows="0"/>
  <protectedRanges>
    <protectedRange password="F846" sqref="A1:J1" name="Bereich1"/>
  </protectedRanges>
  <mergeCells count="31">
    <mergeCell ref="H72:I72"/>
    <mergeCell ref="A97:J97"/>
    <mergeCell ref="A118:J118"/>
    <mergeCell ref="A128:J128"/>
    <mergeCell ref="A82:J82"/>
    <mergeCell ref="A69:J69"/>
    <mergeCell ref="A68:J68"/>
    <mergeCell ref="A70:J70"/>
    <mergeCell ref="B10:J10"/>
    <mergeCell ref="H30:I30"/>
    <mergeCell ref="H22:I22"/>
    <mergeCell ref="H28:I28"/>
    <mergeCell ref="C25:J25"/>
    <mergeCell ref="A25:B25"/>
    <mergeCell ref="A39:J39"/>
    <mergeCell ref="A38:J38"/>
    <mergeCell ref="H35:I35"/>
    <mergeCell ref="H21:I21"/>
    <mergeCell ref="H29:I29"/>
    <mergeCell ref="L1:P1"/>
    <mergeCell ref="C2:E2"/>
    <mergeCell ref="F2:G2"/>
    <mergeCell ref="H2:I2"/>
    <mergeCell ref="A1:J1"/>
    <mergeCell ref="L4:P4"/>
    <mergeCell ref="F3:I3"/>
    <mergeCell ref="C3:E3"/>
    <mergeCell ref="A4:I4"/>
    <mergeCell ref="L2:P2"/>
    <mergeCell ref="B19:J19"/>
    <mergeCell ref="A6:J6"/>
  </mergeCells>
  <hyperlinks>
    <hyperlink ref="J4" r:id="rId1" display="www.papst.ch"/>
  </hyperlinks>
  <printOptions gridLines="1"/>
  <pageMargins left="0.3937007874015748" right="0.3937007874015748" top="0.5905511811023623" bottom="0.3937007874015748" header="0.2755905511811024" footer="0.15748031496062992"/>
  <pageSetup horizontalDpi="600" verticalDpi="600" orientation="portrait" paperSize="9" r:id="rId5"/>
  <headerFooter alignWithMargins="0">
    <oddHeader>&amp;LPapst AG, 8580 Hefenhofen&amp;Cmailen an: info@papst.ch&amp;RFaxen an: 071 411  07 84</oddHeader>
    <oddFooter>&amp;CInfos unter www.papst.ch</oddFooter>
  </headerFooter>
  <drawing r:id="rId4"/>
  <legacyDrawing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Papst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Heiniger</dc:creator>
  <cp:keywords/>
  <dc:description/>
  <cp:lastModifiedBy>Martin Heiniger</cp:lastModifiedBy>
  <cp:lastPrinted>2023-12-12T17:06:59Z</cp:lastPrinted>
  <dcterms:created xsi:type="dcterms:W3CDTF">2010-11-08T13:31:45Z</dcterms:created>
  <dcterms:modified xsi:type="dcterms:W3CDTF">2023-12-13T13:28:08Z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